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9300" windowHeight="4110" tabRatio="591" activeTab="0"/>
  </bookViews>
  <sheets>
    <sheet name="Consolidated Income Stmt" sheetId="1" r:id="rId1"/>
    <sheet name="Consolidated BS" sheetId="2" r:id="rId2"/>
    <sheet name="group cash flow stmt" sheetId="3" r:id="rId3"/>
    <sheet name="changes in equity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3">'changes in equity'!$A$2:$J$39</definedName>
    <definedName name="_xlnm.Print_Area" localSheetId="1">'Consolidated BS'!$A$4:$G$74</definedName>
    <definedName name="_xlnm.Print_Area" localSheetId="0">'Consolidated Income Stmt'!$A$1:$J$52</definedName>
    <definedName name="_xlnm.Print_Area" localSheetId="2">'group cash flow stmt'!$A$1:$D$55</definedName>
  </definedNames>
  <calcPr fullCalcOnLoad="1"/>
</workbook>
</file>

<file path=xl/sharedStrings.xml><?xml version="1.0" encoding="utf-8"?>
<sst xmlns="http://schemas.openxmlformats.org/spreadsheetml/2006/main" count="167" uniqueCount="127">
  <si>
    <t>30/09/1999</t>
  </si>
  <si>
    <t>RM'000</t>
  </si>
  <si>
    <t>QUARTER</t>
  </si>
  <si>
    <t xml:space="preserve">UNAUDITED </t>
  </si>
  <si>
    <t>AS AT</t>
  </si>
  <si>
    <t xml:space="preserve">END OF </t>
  </si>
  <si>
    <t>CURRENT</t>
  </si>
  <si>
    <t>Development Properties</t>
  </si>
  <si>
    <t>Current Assets</t>
  </si>
  <si>
    <t xml:space="preserve">    Development Properties</t>
  </si>
  <si>
    <t>Current Liabilities</t>
  </si>
  <si>
    <t xml:space="preserve">     Capital Reserve</t>
  </si>
  <si>
    <t>Total</t>
  </si>
  <si>
    <t xml:space="preserve">    Inventories</t>
  </si>
  <si>
    <t>30/06/2002</t>
  </si>
  <si>
    <t>Current</t>
  </si>
  <si>
    <t>Qtr Ended</t>
  </si>
  <si>
    <t>cumulative</t>
  </si>
  <si>
    <t>to date</t>
  </si>
  <si>
    <t>Comparative</t>
  </si>
  <si>
    <t>Operating Expenses</t>
  </si>
  <si>
    <t>Finance Costs</t>
  </si>
  <si>
    <t>Investing Results</t>
  </si>
  <si>
    <t>Taxation</t>
  </si>
  <si>
    <t>Minority Interest</t>
  </si>
  <si>
    <t>Long Term Liabilities</t>
  </si>
  <si>
    <t>Share Capital</t>
  </si>
  <si>
    <t>Reserves</t>
  </si>
  <si>
    <t xml:space="preserve">     Other Deferred Liabilities</t>
  </si>
  <si>
    <t>ended</t>
  </si>
  <si>
    <t>Investing Activities</t>
  </si>
  <si>
    <t>Financing Activities</t>
  </si>
  <si>
    <t xml:space="preserve">Share </t>
  </si>
  <si>
    <t>Reserve</t>
  </si>
  <si>
    <t>attributable</t>
  </si>
  <si>
    <t>to revenue</t>
  </si>
  <si>
    <t xml:space="preserve">Retained </t>
  </si>
  <si>
    <t xml:space="preserve">Other Operating Income </t>
  </si>
  <si>
    <t>Profit/(Loss) Before Tax</t>
  </si>
  <si>
    <t>Profit/(Loss) After Tax</t>
  </si>
  <si>
    <t>Net profit/(Loss) for the period</t>
  </si>
  <si>
    <t>Unaudited</t>
  </si>
  <si>
    <t>Audited</t>
  </si>
  <si>
    <t xml:space="preserve">(The Condensed Consolidated Balance Sheets should be read in conjunction with the </t>
  </si>
  <si>
    <t>( The Condensed Consolidated Statement of Changes in Equity should be read in conjunction with</t>
  </si>
  <si>
    <t>CONDENSED CONSOLIDATED BALANCE SHEETS</t>
  </si>
  <si>
    <t xml:space="preserve">    Cash and Bank Balances</t>
  </si>
  <si>
    <t>Net Tangible Assets Per Share  (sen)</t>
  </si>
  <si>
    <t>As At</t>
  </si>
  <si>
    <t>Property, Plant And Equipment</t>
  </si>
  <si>
    <t>Shareholders'</t>
  </si>
  <si>
    <t>Equity</t>
  </si>
  <si>
    <t>Earnings/(Loss) per share (sen) :</t>
  </si>
  <si>
    <t>CONDENSED CONSOLIDATED CASH FLOW STATEMENT</t>
  </si>
  <si>
    <t>RM '000</t>
  </si>
  <si>
    <t>Adjustment for non-cash flow :-</t>
  </si>
  <si>
    <t>Operating profit / (loss) before changes in working capital</t>
  </si>
  <si>
    <t>Net Change in Cash and Cash Equivalents</t>
  </si>
  <si>
    <t>(The Condensed Consolidated Cash Flow Statement should be read in conjunction with</t>
  </si>
  <si>
    <t>Operating Activities</t>
  </si>
  <si>
    <t>Net Current Assets/(Net Current Liabilities)</t>
  </si>
  <si>
    <t>Investment Properties</t>
  </si>
  <si>
    <t>Revaluation</t>
  </si>
  <si>
    <t>CONDENSED CONSOLIDATED STATEMENT OF CHANGES IN EQUITY</t>
  </si>
  <si>
    <t xml:space="preserve">      a) Basic </t>
  </si>
  <si>
    <t xml:space="preserve">      b) Diluted</t>
  </si>
  <si>
    <t>Revenues</t>
  </si>
  <si>
    <t>(The figures have not been audited)</t>
  </si>
  <si>
    <t>QUARTERLY REPORT ON CONSOLIDATED RESULTS</t>
  </si>
  <si>
    <t>Capital</t>
  </si>
  <si>
    <t>CONDENSED CONSOLIDATED INCOME STATEMENT</t>
  </si>
  <si>
    <t xml:space="preserve">(The Condensed Consolidated Income Statement should be read in conjunction with </t>
  </si>
  <si>
    <t xml:space="preserve">       Net change in current assets</t>
  </si>
  <si>
    <t xml:space="preserve">       Net change in current liabilities</t>
  </si>
  <si>
    <t xml:space="preserve">       Interest paid</t>
  </si>
  <si>
    <t xml:space="preserve">       Interest income</t>
  </si>
  <si>
    <t xml:space="preserve">       Non-cash items</t>
  </si>
  <si>
    <t xml:space="preserve">       Non-operating items</t>
  </si>
  <si>
    <t xml:space="preserve">       Other investments</t>
  </si>
  <si>
    <t>Net Profit / (Loss) Before Taxation</t>
  </si>
  <si>
    <t>Cash and Cash Equivalents at Beginning of Year</t>
  </si>
  <si>
    <t>Cash and Cash Equivalents at End of Period</t>
  </si>
  <si>
    <t>Shareholders' Funds</t>
  </si>
  <si>
    <t>(Increase)/Decrease in working capital:-</t>
  </si>
  <si>
    <t xml:space="preserve">    Deposit with financial institution</t>
  </si>
  <si>
    <t xml:space="preserve">       Net tax (paid)/refund</t>
  </si>
  <si>
    <t>Profits</t>
  </si>
  <si>
    <t>Net cash (used in)/generated operating activities</t>
  </si>
  <si>
    <t>Net cash flows (used in)/generated from  investing activities</t>
  </si>
  <si>
    <t>Net cash flows (used in)/generated from financing activities</t>
  </si>
  <si>
    <t xml:space="preserve">    Short Term Loan</t>
  </si>
  <si>
    <t>Balance At 1 July 2003</t>
  </si>
  <si>
    <t xml:space="preserve">    Bank Borrowings</t>
  </si>
  <si>
    <t xml:space="preserve">    Provision for Taxation</t>
  </si>
  <si>
    <t xml:space="preserve">    Trade &amp; Other Payables</t>
  </si>
  <si>
    <t xml:space="preserve">    Rental &amp; Utilities Deposits</t>
  </si>
  <si>
    <t xml:space="preserve">    Trade &amp; Other Receivables</t>
  </si>
  <si>
    <t xml:space="preserve">     Bank Borrowings</t>
  </si>
  <si>
    <t xml:space="preserve">       Proceeds from issue of shares</t>
  </si>
  <si>
    <t xml:space="preserve">       Purchase of property, plant and equipment</t>
  </si>
  <si>
    <t xml:space="preserve">       Proceed from disposal of plant and equipment</t>
  </si>
  <si>
    <t>Balance At 1 July 2004</t>
  </si>
  <si>
    <t>Profit/(Loss)  From Operating</t>
  </si>
  <si>
    <t xml:space="preserve"> </t>
  </si>
  <si>
    <t>Net proft/(loss) for the period</t>
  </si>
  <si>
    <t>Issue upon exercised of warrants</t>
  </si>
  <si>
    <t>the Annual Financial Report for the year ended 30 June 2004)</t>
  </si>
  <si>
    <t xml:space="preserve"> Annual Financial Report for the year ended 30 June 2004)</t>
  </si>
  <si>
    <t xml:space="preserve"> the Annual Financial Report for the year ended 30 June 2004)</t>
  </si>
  <si>
    <t>FOR THE FINANCIAL QUARTER ENDED 31 DECEMBER  2004</t>
  </si>
  <si>
    <t>31-Dec</t>
  </si>
  <si>
    <t>6 months</t>
  </si>
  <si>
    <t>31/12/2003</t>
  </si>
  <si>
    <t>31/12/2004</t>
  </si>
  <si>
    <t>FOR THE PERIOD ENDED  31 DECEMBER  2004</t>
  </si>
  <si>
    <t>Balance At 31 December  2003</t>
  </si>
  <si>
    <t>Balance At 31 December  2004</t>
  </si>
  <si>
    <r>
      <t xml:space="preserve">MALAYSIA PACIFIC CORPORATION BERHAD </t>
    </r>
    <r>
      <rPr>
        <b/>
        <sz val="11"/>
        <rFont val="Times New Roman"/>
        <family val="1"/>
      </rPr>
      <t>(12200-M)</t>
    </r>
  </si>
  <si>
    <t>Assets</t>
  </si>
  <si>
    <t>(Accumulated</t>
  </si>
  <si>
    <t>Losses)/</t>
  </si>
  <si>
    <r>
      <t xml:space="preserve">MALAYSIA PACIFIC CORPORATION BERHAD </t>
    </r>
    <r>
      <rPr>
        <b/>
        <sz val="9"/>
        <rFont val="Times New Roman"/>
        <family val="1"/>
      </rPr>
      <t>(12200-M)</t>
    </r>
  </si>
  <si>
    <t>(formerly known as Malaysia Pacific Land Berhad)</t>
  </si>
  <si>
    <r>
      <t xml:space="preserve">MALAYSIA PACIFIC CORPORATION BERHAD </t>
    </r>
    <r>
      <rPr>
        <b/>
        <sz val="10"/>
        <rFont val="Times New Roman"/>
        <family val="1"/>
      </rPr>
      <t>(12200-M)</t>
    </r>
  </si>
  <si>
    <t xml:space="preserve">     Retained Profit / (Loss)</t>
  </si>
  <si>
    <t xml:space="preserve">       (Repayment)/Proceeds from Bank borrowings</t>
  </si>
  <si>
    <r>
      <t xml:space="preserve">                  MALAYSIA PACIFIC CORPORATION BERHAD </t>
    </r>
    <r>
      <rPr>
        <b/>
        <sz val="12"/>
        <rFont val="Times New Roman"/>
        <family val="1"/>
      </rPr>
      <t>(12200-M)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</si>
</sst>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2"/>
      <color indexed="8"/>
      <name val="Times New Roman"/>
      <family val="1"/>
    </font>
    <font>
      <b/>
      <sz val="12"/>
      <color indexed="33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name val="Arial"/>
      <family val="0"/>
    </font>
    <font>
      <b/>
      <sz val="13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 horizontal="centerContinuous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7" fontId="15" fillId="0" borderId="0" xfId="15" applyNumberFormat="1" applyFont="1" applyAlignment="1">
      <alignment horizontal="centerContinuous"/>
    </xf>
    <xf numFmtId="0" fontId="15" fillId="0" borderId="0" xfId="0" applyFont="1" applyAlignment="1">
      <alignment/>
    </xf>
    <xf numFmtId="177" fontId="16" fillId="0" borderId="0" xfId="15" applyNumberFormat="1" applyFont="1" applyBorder="1" applyAlignment="1">
      <alignment/>
    </xf>
    <xf numFmtId="0" fontId="16" fillId="0" borderId="0" xfId="0" applyFont="1" applyBorder="1" applyAlignment="1">
      <alignment/>
    </xf>
    <xf numFmtId="177" fontId="16" fillId="0" borderId="1" xfId="15" applyNumberFormat="1" applyFont="1" applyBorder="1" applyAlignment="1">
      <alignment/>
    </xf>
    <xf numFmtId="0" fontId="16" fillId="0" borderId="0" xfId="0" applyFont="1" applyAlignment="1">
      <alignment/>
    </xf>
    <xf numFmtId="177" fontId="16" fillId="0" borderId="2" xfId="15" applyNumberFormat="1" applyFont="1" applyBorder="1" applyAlignment="1">
      <alignment/>
    </xf>
    <xf numFmtId="177" fontId="16" fillId="0" borderId="3" xfId="15" applyNumberFormat="1" applyFont="1" applyBorder="1" applyAlignment="1">
      <alignment/>
    </xf>
    <xf numFmtId="177" fontId="16" fillId="0" borderId="4" xfId="15" applyNumberFormat="1" applyFont="1" applyBorder="1" applyAlignment="1">
      <alignment/>
    </xf>
    <xf numFmtId="177" fontId="16" fillId="0" borderId="5" xfId="15" applyNumberFormat="1" applyFont="1" applyBorder="1" applyAlignment="1">
      <alignment/>
    </xf>
    <xf numFmtId="177" fontId="16" fillId="0" borderId="0" xfId="15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6" fillId="0" borderId="6" xfId="15" applyNumberFormat="1" applyFont="1" applyBorder="1" applyAlignment="1">
      <alignment/>
    </xf>
    <xf numFmtId="177" fontId="14" fillId="0" borderId="0" xfId="15" applyNumberFormat="1" applyFont="1" applyBorder="1" applyAlignment="1">
      <alignment/>
    </xf>
    <xf numFmtId="177" fontId="16" fillId="0" borderId="0" xfId="15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16" fillId="0" borderId="7" xfId="15" applyNumberFormat="1" applyFont="1" applyBorder="1" applyAlignment="1">
      <alignment/>
    </xf>
    <xf numFmtId="177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77" fontId="4" fillId="0" borderId="0" xfId="15" applyNumberFormat="1" applyFont="1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77" fontId="23" fillId="0" borderId="0" xfId="15" applyNumberFormat="1" applyFont="1" applyAlignment="1">
      <alignment horizontal="center"/>
    </xf>
    <xf numFmtId="177" fontId="9" fillId="0" borderId="0" xfId="15" applyNumberFormat="1" applyFont="1" applyBorder="1" applyAlignment="1" quotePrefix="1">
      <alignment horizontal="center"/>
    </xf>
    <xf numFmtId="177" fontId="9" fillId="0" borderId="0" xfId="15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9" fillId="2" borderId="5" xfId="0" applyFont="1" applyFill="1" applyBorder="1" applyAlignment="1" quotePrefix="1">
      <alignment horizontal="center"/>
    </xf>
    <xf numFmtId="0" fontId="9" fillId="2" borderId="2" xfId="0" applyFont="1" applyFill="1" applyBorder="1" applyAlignment="1" quotePrefix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 quotePrefix="1">
      <alignment horizontal="center"/>
    </xf>
    <xf numFmtId="0" fontId="2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7" fontId="16" fillId="2" borderId="0" xfId="15" applyNumberFormat="1" applyFont="1" applyFill="1" applyBorder="1" applyAlignment="1">
      <alignment/>
    </xf>
    <xf numFmtId="177" fontId="16" fillId="2" borderId="1" xfId="15" applyNumberFormat="1" applyFont="1" applyFill="1" applyBorder="1" applyAlignment="1">
      <alignment/>
    </xf>
    <xf numFmtId="177" fontId="16" fillId="2" borderId="2" xfId="15" applyNumberFormat="1" applyFont="1" applyFill="1" applyBorder="1" applyAlignment="1">
      <alignment/>
    </xf>
    <xf numFmtId="177" fontId="16" fillId="2" borderId="4" xfId="15" applyNumberFormat="1" applyFont="1" applyFill="1" applyBorder="1" applyAlignment="1">
      <alignment/>
    </xf>
    <xf numFmtId="177" fontId="16" fillId="2" borderId="5" xfId="15" applyNumberFormat="1" applyFont="1" applyFill="1" applyBorder="1" applyAlignment="1">
      <alignment/>
    </xf>
    <xf numFmtId="177" fontId="16" fillId="2" borderId="3" xfId="15" applyNumberFormat="1" applyFont="1" applyFill="1" applyBorder="1" applyAlignment="1">
      <alignment/>
    </xf>
    <xf numFmtId="177" fontId="16" fillId="2" borderId="7" xfId="15" applyNumberFormat="1" applyFont="1" applyFill="1" applyBorder="1" applyAlignment="1">
      <alignment/>
    </xf>
    <xf numFmtId="177" fontId="16" fillId="2" borderId="0" xfId="15" applyNumberFormat="1" applyFont="1" applyFill="1" applyBorder="1" applyAlignment="1">
      <alignment horizontal="centerContinuous"/>
    </xf>
    <xf numFmtId="0" fontId="14" fillId="2" borderId="0" xfId="0" applyFont="1" applyFill="1" applyBorder="1" applyAlignment="1" quotePrefix="1">
      <alignment horizontal="center"/>
    </xf>
    <xf numFmtId="0" fontId="14" fillId="2" borderId="0" xfId="0" applyFont="1" applyFill="1" applyBorder="1" applyAlignment="1">
      <alignment horizontal="center"/>
    </xf>
    <xf numFmtId="177" fontId="14" fillId="2" borderId="0" xfId="0" applyNumberFormat="1" applyFont="1" applyFill="1" applyBorder="1" applyAlignment="1">
      <alignment horizontal="center"/>
    </xf>
    <xf numFmtId="177" fontId="16" fillId="2" borderId="6" xfId="15" applyNumberFormat="1" applyFont="1" applyFill="1" applyBorder="1" applyAlignment="1">
      <alignment/>
    </xf>
    <xf numFmtId="177" fontId="16" fillId="2" borderId="0" xfId="15" applyNumberFormat="1" applyFont="1" applyFill="1" applyAlignment="1">
      <alignment/>
    </xf>
    <xf numFmtId="177" fontId="4" fillId="2" borderId="0" xfId="15" applyNumberFormat="1" applyFont="1" applyFill="1" applyAlignment="1">
      <alignment/>
    </xf>
    <xf numFmtId="177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177" fontId="16" fillId="0" borderId="0" xfId="15" applyNumberFormat="1" applyFont="1" applyFill="1" applyBorder="1" applyAlignment="1">
      <alignment/>
    </xf>
    <xf numFmtId="177" fontId="16" fillId="0" borderId="0" xfId="15" applyNumberFormat="1" applyFont="1" applyFill="1" applyAlignment="1">
      <alignment/>
    </xf>
    <xf numFmtId="177" fontId="20" fillId="0" borderId="0" xfId="15" applyNumberFormat="1" applyFont="1" applyBorder="1" applyAlignment="1">
      <alignment/>
    </xf>
    <xf numFmtId="0" fontId="20" fillId="0" borderId="0" xfId="0" applyFont="1" applyBorder="1" applyAlignment="1">
      <alignment/>
    </xf>
    <xf numFmtId="177" fontId="4" fillId="0" borderId="1" xfId="15" applyNumberFormat="1" applyFont="1" applyBorder="1" applyAlignment="1">
      <alignment/>
    </xf>
    <xf numFmtId="177" fontId="4" fillId="0" borderId="8" xfId="15" applyNumberFormat="1" applyFont="1" applyBorder="1" applyAlignment="1">
      <alignment/>
    </xf>
    <xf numFmtId="177" fontId="4" fillId="0" borderId="6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/>
    </xf>
    <xf numFmtId="43" fontId="4" fillId="0" borderId="0" xfId="15" applyFont="1" applyAlignment="1">
      <alignment/>
    </xf>
    <xf numFmtId="43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177" fontId="4" fillId="0" borderId="7" xfId="15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77" fontId="15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77" fontId="8" fillId="0" borderId="0" xfId="15" applyNumberFormat="1" applyFont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10" xfId="0" applyFont="1" applyBorder="1" applyAlignment="1" quotePrefix="1">
      <alignment horizontal="centerContinuous"/>
    </xf>
    <xf numFmtId="177" fontId="10" fillId="0" borderId="11" xfId="15" applyNumberFormat="1" applyFont="1" applyBorder="1" applyAlignment="1">
      <alignment horizontal="centerContinuous"/>
    </xf>
    <xf numFmtId="16" fontId="8" fillId="0" borderId="0" xfId="0" applyNumberFormat="1" applyFont="1" applyBorder="1" applyAlignment="1">
      <alignment horizontal="center"/>
    </xf>
    <xf numFmtId="16" fontId="8" fillId="0" borderId="2" xfId="0" applyNumberFormat="1" applyFont="1" applyBorder="1" applyAlignment="1" quotePrefix="1">
      <alignment horizontal="center"/>
    </xf>
    <xf numFmtId="16" fontId="8" fillId="0" borderId="0" xfId="0" applyNumberFormat="1" applyFont="1" applyBorder="1" applyAlignment="1" quotePrefix="1">
      <alignment horizontal="center"/>
    </xf>
    <xf numFmtId="177" fontId="8" fillId="0" borderId="3" xfId="15" applyNumberFormat="1" applyFont="1" applyBorder="1" applyAlignment="1" quotePrefix="1">
      <alignment horizontal="center"/>
    </xf>
    <xf numFmtId="177" fontId="8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77" fontId="26" fillId="0" borderId="0" xfId="15" applyNumberFormat="1" applyFont="1" applyAlignment="1">
      <alignment/>
    </xf>
    <xf numFmtId="177" fontId="18" fillId="0" borderId="0" xfId="0" applyFont="1" applyAlignment="1">
      <alignment/>
    </xf>
    <xf numFmtId="177" fontId="5" fillId="0" borderId="0" xfId="15" applyNumberFormat="1" applyFont="1" applyAlignment="1">
      <alignment horizontal="center"/>
    </xf>
    <xf numFmtId="177" fontId="27" fillId="0" borderId="0" xfId="0" applyFont="1" applyAlignment="1">
      <alignment/>
    </xf>
    <xf numFmtId="177" fontId="5" fillId="0" borderId="0" xfId="15" applyNumberFormat="1" applyFont="1" applyAlignment="1">
      <alignment/>
    </xf>
    <xf numFmtId="177" fontId="27" fillId="0" borderId="0" xfId="0" applyFont="1" applyFill="1" applyAlignment="1">
      <alignment/>
    </xf>
    <xf numFmtId="177" fontId="4" fillId="0" borderId="0" xfId="15" applyNumberFormat="1" applyFont="1" applyFill="1" applyAlignment="1">
      <alignment/>
    </xf>
    <xf numFmtId="1" fontId="5" fillId="0" borderId="5" xfId="15" applyNumberFormat="1" applyFont="1" applyBorder="1" applyAlignment="1">
      <alignment horizontal="center"/>
    </xf>
    <xf numFmtId="177" fontId="5" fillId="0" borderId="2" xfId="15" applyNumberFormat="1" applyFont="1" applyBorder="1" applyAlignment="1">
      <alignment horizontal="center"/>
    </xf>
    <xf numFmtId="177" fontId="5" fillId="0" borderId="3" xfId="15" applyNumberFormat="1" applyFont="1" applyBorder="1" applyAlignment="1" quotePrefix="1">
      <alignment horizontal="center"/>
    </xf>
    <xf numFmtId="177" fontId="18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7" fontId="28" fillId="0" borderId="0" xfId="0" applyFont="1" applyAlignment="1">
      <alignment/>
    </xf>
    <xf numFmtId="177" fontId="18" fillId="0" borderId="0" xfId="0" applyFont="1" applyAlignment="1">
      <alignment horizontal="center"/>
    </xf>
    <xf numFmtId="1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>
      <alignment horizontal="center"/>
    </xf>
    <xf numFmtId="177" fontId="5" fillId="0" borderId="0" xfId="15" applyNumberFormat="1" applyFont="1" applyBorder="1" applyAlignment="1" quotePrefix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177" fontId="10" fillId="0" borderId="0" xfId="15" applyNumberFormat="1" applyFont="1" applyAlignment="1">
      <alignment horizontal="centerContinuous"/>
    </xf>
    <xf numFmtId="0" fontId="8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77" fontId="29" fillId="0" borderId="0" xfId="15" applyNumberFormat="1" applyFont="1" applyAlignment="1">
      <alignment/>
    </xf>
    <xf numFmtId="0" fontId="30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177" fontId="11" fillId="0" borderId="0" xfId="15" applyNumberFormat="1" applyFont="1" applyAlignment="1">
      <alignment horizontal="centerContinuous"/>
    </xf>
    <xf numFmtId="0" fontId="9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7" fontId="18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</xdr:col>
      <xdr:colOff>0</xdr:colOff>
      <xdr:row>89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915275"/>
          <a:ext cx="4581525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5"/>
  <sheetViews>
    <sheetView tabSelected="1" zoomScale="80" zoomScaleNormal="80" workbookViewId="0" topLeftCell="A46">
      <selection activeCell="H8" sqref="H8"/>
    </sheetView>
  </sheetViews>
  <sheetFormatPr defaultColWidth="9.140625" defaultRowHeight="12.75"/>
  <cols>
    <col min="1" max="1" width="3.28125" style="3" customWidth="1"/>
    <col min="2" max="2" width="33.28125" style="2" customWidth="1"/>
    <col min="3" max="3" width="2.140625" style="1" customWidth="1"/>
    <col min="4" max="4" width="15.28125" style="1" customWidth="1"/>
    <col min="5" max="5" width="1.28515625" style="24" customWidth="1"/>
    <col min="6" max="6" width="15.28125" style="1" customWidth="1"/>
    <col min="7" max="7" width="2.140625" style="1" customWidth="1"/>
    <col min="8" max="8" width="15.421875" style="1" customWidth="1"/>
    <col min="9" max="9" width="1.28515625" style="1" customWidth="1"/>
    <col min="10" max="10" width="15.7109375" style="10" customWidth="1"/>
    <col min="11" max="11" width="2.140625" style="1" customWidth="1"/>
    <col min="12" max="16384" width="9.140625" style="1" customWidth="1"/>
  </cols>
  <sheetData>
    <row r="4" spans="1:10" ht="18.75">
      <c r="A4" s="195" t="s">
        <v>126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s="15" customFormat="1" ht="16.5">
      <c r="A5" s="192" t="s">
        <v>68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s="15" customFormat="1" ht="18.75" customHeight="1">
      <c r="A6" s="192" t="s">
        <v>109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s="34" customFormat="1" ht="18.75">
      <c r="A7" s="195" t="s">
        <v>67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2:10" s="34" customFormat="1" ht="18.75">
      <c r="B8" s="31"/>
      <c r="C8" s="32"/>
      <c r="D8" s="32"/>
      <c r="E8" s="122"/>
      <c r="F8" s="32"/>
      <c r="G8" s="32"/>
      <c r="H8" s="32"/>
      <c r="I8" s="32"/>
      <c r="J8" s="33"/>
    </row>
    <row r="9" spans="2:10" s="34" customFormat="1" ht="33" customHeight="1">
      <c r="B9" s="31"/>
      <c r="C9" s="32"/>
      <c r="D9" s="32"/>
      <c r="E9" s="122"/>
      <c r="F9" s="32"/>
      <c r="G9" s="32"/>
      <c r="H9" s="32"/>
      <c r="I9" s="32"/>
      <c r="J9" s="33"/>
    </row>
    <row r="10" spans="1:10" s="136" customFormat="1" ht="18.75" customHeight="1">
      <c r="A10" s="138" t="s">
        <v>70</v>
      </c>
      <c r="B10" s="31"/>
      <c r="C10" s="32"/>
      <c r="D10" s="32"/>
      <c r="E10" s="122"/>
      <c r="F10" s="32"/>
      <c r="G10" s="32"/>
      <c r="J10" s="137"/>
    </row>
    <row r="11" spans="1:10" s="136" customFormat="1" ht="14.25" customHeight="1">
      <c r="A11" s="165"/>
      <c r="B11" s="31"/>
      <c r="C11" s="32"/>
      <c r="D11" s="32"/>
      <c r="E11" s="122"/>
      <c r="F11" s="32"/>
      <c r="G11" s="32"/>
      <c r="J11" s="137"/>
    </row>
    <row r="12" spans="1:10" s="16" customFormat="1" ht="14.25" customHeight="1">
      <c r="A12" s="138"/>
      <c r="D12" s="17"/>
      <c r="E12" s="139"/>
      <c r="F12" s="17"/>
      <c r="H12" s="140"/>
      <c r="I12" s="140"/>
      <c r="J12" s="141"/>
    </row>
    <row r="13" spans="1:10" s="15" customFormat="1" ht="16.5">
      <c r="A13" s="17"/>
      <c r="B13" s="16"/>
      <c r="D13" s="142">
        <v>2004</v>
      </c>
      <c r="E13" s="143"/>
      <c r="F13" s="144"/>
      <c r="H13" s="142">
        <v>2003</v>
      </c>
      <c r="I13" s="143"/>
      <c r="J13" s="145"/>
    </row>
    <row r="14" spans="1:10" s="15" customFormat="1" ht="16.5">
      <c r="A14" s="17"/>
      <c r="B14" s="16"/>
      <c r="D14" s="126" t="s">
        <v>15</v>
      </c>
      <c r="E14" s="139"/>
      <c r="F14" s="125" t="s">
        <v>111</v>
      </c>
      <c r="H14" s="125" t="s">
        <v>19</v>
      </c>
      <c r="I14" s="139"/>
      <c r="J14" s="125" t="str">
        <f>+F14</f>
        <v>6 months</v>
      </c>
    </row>
    <row r="15" spans="1:10" s="15" customFormat="1" ht="16.5">
      <c r="A15" s="17"/>
      <c r="B15" s="16"/>
      <c r="D15" s="126" t="s">
        <v>16</v>
      </c>
      <c r="E15" s="139"/>
      <c r="F15" s="126" t="s">
        <v>17</v>
      </c>
      <c r="H15" s="126" t="s">
        <v>16</v>
      </c>
      <c r="I15" s="139"/>
      <c r="J15" s="126" t="s">
        <v>17</v>
      </c>
    </row>
    <row r="16" spans="1:10" s="15" customFormat="1" ht="16.5">
      <c r="A16" s="17"/>
      <c r="B16" s="16"/>
      <c r="D16" s="147" t="s">
        <v>110</v>
      </c>
      <c r="E16" s="146"/>
      <c r="F16" s="126" t="s">
        <v>18</v>
      </c>
      <c r="H16" s="147" t="str">
        <f>+D16</f>
        <v>31-Dec</v>
      </c>
      <c r="I16" s="148"/>
      <c r="J16" s="126" t="s">
        <v>18</v>
      </c>
    </row>
    <row r="17" spans="1:10" s="15" customFormat="1" ht="14.25" customHeight="1">
      <c r="A17" s="17"/>
      <c r="B17" s="16"/>
      <c r="D17" s="149"/>
      <c r="E17" s="149"/>
      <c r="F17" s="149"/>
      <c r="H17" s="149"/>
      <c r="I17" s="149"/>
      <c r="J17" s="149"/>
    </row>
    <row r="18" spans="1:10" s="15" customFormat="1" ht="15.75" customHeight="1">
      <c r="A18" s="17"/>
      <c r="B18" s="16"/>
      <c r="D18" s="139" t="s">
        <v>1</v>
      </c>
      <c r="E18" s="139"/>
      <c r="F18" s="139" t="s">
        <v>1</v>
      </c>
      <c r="H18" s="139" t="s">
        <v>1</v>
      </c>
      <c r="I18" s="139"/>
      <c r="J18" s="150" t="s">
        <v>1</v>
      </c>
    </row>
    <row r="19" spans="4:9" ht="8.25" customHeight="1">
      <c r="D19" s="3"/>
      <c r="E19" s="123"/>
      <c r="F19" s="3"/>
      <c r="H19" s="3"/>
      <c r="I19" s="3"/>
    </row>
    <row r="20" spans="1:11" ht="21.75" customHeight="1">
      <c r="A20" s="129"/>
      <c r="B20" s="2" t="s">
        <v>66</v>
      </c>
      <c r="D20" s="66">
        <v>7584</v>
      </c>
      <c r="E20" s="66"/>
      <c r="F20" s="66">
        <f>4753+7584</f>
        <v>12337</v>
      </c>
      <c r="G20" s="66"/>
      <c r="H20" s="66">
        <v>7328</v>
      </c>
      <c r="I20" s="66"/>
      <c r="J20" s="66">
        <v>9752</v>
      </c>
      <c r="K20" s="24"/>
    </row>
    <row r="21" spans="1:11" ht="7.5" customHeight="1">
      <c r="A21" s="129"/>
      <c r="D21" s="66"/>
      <c r="E21" s="66"/>
      <c r="F21" s="66"/>
      <c r="G21" s="66"/>
      <c r="H21" s="66"/>
      <c r="I21" s="66"/>
      <c r="J21" s="66"/>
      <c r="K21" s="24"/>
    </row>
    <row r="22" spans="2:11" ht="15.75">
      <c r="B22" s="2" t="s">
        <v>20</v>
      </c>
      <c r="D22" s="66">
        <f>-6668-1577-532-3947-226</f>
        <v>-12950</v>
      </c>
      <c r="E22" s="66"/>
      <c r="F22" s="66">
        <f>-4829-8245-532-3947-226</f>
        <v>-17779</v>
      </c>
      <c r="G22" s="66"/>
      <c r="H22" s="66">
        <v>-7412</v>
      </c>
      <c r="I22" s="66"/>
      <c r="J22" s="66">
        <v>-9947</v>
      </c>
      <c r="K22" s="24"/>
    </row>
    <row r="23" spans="4:11" ht="8.25" customHeight="1">
      <c r="D23" s="66"/>
      <c r="E23" s="66"/>
      <c r="F23" s="66"/>
      <c r="G23" s="66"/>
      <c r="H23" s="66"/>
      <c r="I23" s="66"/>
      <c r="J23" s="66"/>
      <c r="K23" s="24"/>
    </row>
    <row r="24" spans="2:11" ht="15.75">
      <c r="B24" s="130" t="s">
        <v>37</v>
      </c>
      <c r="C24" s="5"/>
      <c r="D24" s="113">
        <v>167</v>
      </c>
      <c r="E24" s="66"/>
      <c r="F24" s="113">
        <f>152+167</f>
        <v>319</v>
      </c>
      <c r="G24" s="66"/>
      <c r="H24" s="113">
        <v>79</v>
      </c>
      <c r="I24" s="66"/>
      <c r="J24" s="113">
        <v>200</v>
      </c>
      <c r="K24" s="24"/>
    </row>
    <row r="25" spans="2:11" ht="7.5" customHeight="1">
      <c r="B25" s="130"/>
      <c r="C25" s="5"/>
      <c r="D25" s="66"/>
      <c r="E25" s="66"/>
      <c r="F25" s="66"/>
      <c r="G25" s="66"/>
      <c r="H25" s="66"/>
      <c r="I25" s="66"/>
      <c r="J25" s="66"/>
      <c r="K25" s="24"/>
    </row>
    <row r="26" spans="1:11" ht="16.5" customHeight="1">
      <c r="A26" s="129"/>
      <c r="B26" s="19" t="s">
        <v>102</v>
      </c>
      <c r="D26" s="66">
        <f>+D20+D24+D22</f>
        <v>-5199</v>
      </c>
      <c r="E26" s="66"/>
      <c r="F26" s="66">
        <f>+F20+F24+F22</f>
        <v>-5123</v>
      </c>
      <c r="G26" s="66"/>
      <c r="H26" s="66">
        <f>+H20+H24+H22</f>
        <v>-5</v>
      </c>
      <c r="I26" s="66"/>
      <c r="J26" s="66">
        <f>+J20+J24+J22</f>
        <v>5</v>
      </c>
      <c r="K26" s="24"/>
    </row>
    <row r="27" spans="1:11" ht="6" customHeight="1">
      <c r="A27" s="129"/>
      <c r="B27" s="19"/>
      <c r="D27" s="66"/>
      <c r="E27" s="66"/>
      <c r="F27" s="66"/>
      <c r="G27" s="66"/>
      <c r="H27" s="66"/>
      <c r="I27" s="66"/>
      <c r="J27" s="66"/>
      <c r="K27" s="24"/>
    </row>
    <row r="28" spans="1:11" ht="15.75">
      <c r="A28" s="129"/>
      <c r="B28" s="19" t="s">
        <v>21</v>
      </c>
      <c r="D28" s="66">
        <v>-2258</v>
      </c>
      <c r="E28" s="66"/>
      <c r="F28" s="66">
        <f>-1912-2258</f>
        <v>-4170</v>
      </c>
      <c r="G28" s="66"/>
      <c r="H28" s="66">
        <v>-2166</v>
      </c>
      <c r="I28" s="66"/>
      <c r="J28" s="66">
        <v>-4472</v>
      </c>
      <c r="K28" s="24"/>
    </row>
    <row r="29" spans="2:11" ht="7.5" customHeight="1">
      <c r="B29" s="130"/>
      <c r="D29" s="66"/>
      <c r="E29" s="66"/>
      <c r="F29" s="66"/>
      <c r="G29" s="66"/>
      <c r="H29" s="66"/>
      <c r="I29" s="66"/>
      <c r="J29" s="66"/>
      <c r="K29" s="24"/>
    </row>
    <row r="30" spans="2:11" ht="15.75">
      <c r="B30" s="2" t="s">
        <v>22</v>
      </c>
      <c r="D30" s="118">
        <v>0</v>
      </c>
      <c r="E30" s="120"/>
      <c r="F30" s="118">
        <v>0</v>
      </c>
      <c r="G30" s="118"/>
      <c r="H30" s="118">
        <v>0</v>
      </c>
      <c r="I30" s="120"/>
      <c r="J30" s="118">
        <v>0</v>
      </c>
      <c r="K30" s="24"/>
    </row>
    <row r="31" spans="4:11" ht="8.25" customHeight="1">
      <c r="D31" s="113"/>
      <c r="E31" s="66"/>
      <c r="F31" s="113"/>
      <c r="G31" s="66"/>
      <c r="H31" s="113"/>
      <c r="I31" s="66"/>
      <c r="J31" s="113"/>
      <c r="K31" s="24"/>
    </row>
    <row r="32" spans="2:11" ht="18.75" customHeight="1">
      <c r="B32" s="2" t="s">
        <v>38</v>
      </c>
      <c r="D32" s="66">
        <f>+D26+D28</f>
        <v>-7457</v>
      </c>
      <c r="E32" s="66"/>
      <c r="F32" s="66">
        <f>+F26+F28+F30</f>
        <v>-9293</v>
      </c>
      <c r="G32" s="66"/>
      <c r="H32" s="66">
        <f>+H26+H28+H30</f>
        <v>-2171</v>
      </c>
      <c r="I32" s="66"/>
      <c r="J32" s="66">
        <f>+J26+J28+J30</f>
        <v>-4467</v>
      </c>
      <c r="K32" s="24"/>
    </row>
    <row r="33" spans="4:11" ht="6" customHeight="1">
      <c r="D33" s="66"/>
      <c r="E33" s="66"/>
      <c r="F33" s="66"/>
      <c r="G33" s="66"/>
      <c r="H33" s="66"/>
      <c r="I33" s="66"/>
      <c r="J33" s="66"/>
      <c r="K33" s="24"/>
    </row>
    <row r="34" spans="2:11" ht="15.75">
      <c r="B34" s="19" t="s">
        <v>23</v>
      </c>
      <c r="D34" s="113">
        <v>-179</v>
      </c>
      <c r="E34" s="66"/>
      <c r="F34" s="113">
        <f>-72-78-130-25-179</f>
        <v>-484</v>
      </c>
      <c r="G34" s="66"/>
      <c r="H34" s="113">
        <v>-167</v>
      </c>
      <c r="I34" s="66"/>
      <c r="J34" s="113">
        <v>-341</v>
      </c>
      <c r="K34" s="24"/>
    </row>
    <row r="35" spans="2:11" ht="4.5" customHeight="1">
      <c r="B35" s="130"/>
      <c r="D35" s="66"/>
      <c r="E35" s="66"/>
      <c r="F35" s="66"/>
      <c r="G35" s="66"/>
      <c r="H35" s="66"/>
      <c r="I35" s="66"/>
      <c r="J35" s="66"/>
      <c r="K35" s="24"/>
    </row>
    <row r="36" spans="2:11" ht="15.75">
      <c r="B36" s="19" t="s">
        <v>39</v>
      </c>
      <c r="D36" s="66">
        <f>+D32+D34</f>
        <v>-7636</v>
      </c>
      <c r="E36" s="66"/>
      <c r="F36" s="66">
        <f>+F32+F34</f>
        <v>-9777</v>
      </c>
      <c r="G36" s="66"/>
      <c r="H36" s="66">
        <f>+H32+H34</f>
        <v>-2338</v>
      </c>
      <c r="I36" s="66"/>
      <c r="J36" s="66">
        <f>+J32+J34</f>
        <v>-4808</v>
      </c>
      <c r="K36" s="24"/>
    </row>
    <row r="37" spans="2:11" ht="8.25" customHeight="1">
      <c r="B37" s="19"/>
      <c r="D37" s="66"/>
      <c r="E37" s="66"/>
      <c r="F37" s="66"/>
      <c r="G37" s="66"/>
      <c r="H37" s="66"/>
      <c r="I37" s="66"/>
      <c r="J37" s="66"/>
      <c r="K37" s="24"/>
    </row>
    <row r="38" spans="2:11" ht="15.75">
      <c r="B38" s="19" t="s">
        <v>24</v>
      </c>
      <c r="D38" s="113">
        <v>0</v>
      </c>
      <c r="E38" s="66"/>
      <c r="F38" s="113">
        <v>0</v>
      </c>
      <c r="G38" s="66"/>
      <c r="H38" s="113">
        <v>0</v>
      </c>
      <c r="I38" s="66"/>
      <c r="J38" s="113">
        <v>0</v>
      </c>
      <c r="K38" s="24"/>
    </row>
    <row r="39" spans="4:11" ht="3.75" customHeight="1">
      <c r="D39" s="66"/>
      <c r="E39" s="66"/>
      <c r="F39" s="66"/>
      <c r="G39" s="66"/>
      <c r="H39" s="66"/>
      <c r="I39" s="66"/>
      <c r="J39" s="66"/>
      <c r="K39" s="24"/>
    </row>
    <row r="40" spans="2:11" ht="18.75" customHeight="1" thickBot="1">
      <c r="B40" s="19" t="s">
        <v>40</v>
      </c>
      <c r="D40" s="114">
        <f>+D36+D38</f>
        <v>-7636</v>
      </c>
      <c r="E40" s="66"/>
      <c r="F40" s="114">
        <f>+F36+F38</f>
        <v>-9777</v>
      </c>
      <c r="G40" s="66"/>
      <c r="H40" s="114">
        <f>+H36+H38</f>
        <v>-2338</v>
      </c>
      <c r="I40" s="66"/>
      <c r="J40" s="114">
        <f>+J36+J38</f>
        <v>-4808</v>
      </c>
      <c r="K40" s="24"/>
    </row>
    <row r="41" spans="1:11" s="71" customFormat="1" ht="15.75">
      <c r="A41" s="70"/>
      <c r="B41" s="72"/>
      <c r="D41" s="66"/>
      <c r="E41" s="66"/>
      <c r="F41" s="111"/>
      <c r="G41" s="111"/>
      <c r="H41" s="111"/>
      <c r="I41" s="111"/>
      <c r="J41" s="111"/>
      <c r="K41" s="112"/>
    </row>
    <row r="42" spans="4:11" ht="9" customHeight="1">
      <c r="D42" s="66"/>
      <c r="E42" s="66"/>
      <c r="F42" s="66"/>
      <c r="G42" s="66"/>
      <c r="H42" s="66"/>
      <c r="I42" s="66"/>
      <c r="J42" s="66"/>
      <c r="K42" s="24"/>
    </row>
    <row r="43" spans="2:11" ht="17.25" customHeight="1">
      <c r="B43" s="2" t="s">
        <v>52</v>
      </c>
      <c r="D43" s="66"/>
      <c r="E43" s="66"/>
      <c r="F43" s="66"/>
      <c r="G43" s="66"/>
      <c r="H43" s="66"/>
      <c r="I43" s="66"/>
      <c r="J43" s="66"/>
      <c r="K43" s="24"/>
    </row>
    <row r="44" spans="2:11" ht="15.75">
      <c r="B44" s="2" t="s">
        <v>64</v>
      </c>
      <c r="D44" s="119">
        <f>(D40/172593)*100</f>
        <v>-4.424281401910854</v>
      </c>
      <c r="E44" s="119"/>
      <c r="F44" s="119">
        <f>(F40/168049)*100</f>
        <v>-5.817945956238954</v>
      </c>
      <c r="G44" s="66"/>
      <c r="H44" s="119">
        <v>-2.36</v>
      </c>
      <c r="I44" s="119"/>
      <c r="J44" s="119">
        <v>-4.86</v>
      </c>
      <c r="K44" s="24"/>
    </row>
    <row r="45" spans="4:11" ht="12" customHeight="1">
      <c r="D45" s="119"/>
      <c r="E45" s="119"/>
      <c r="F45" s="119"/>
      <c r="G45" s="66"/>
      <c r="H45" s="119"/>
      <c r="I45" s="119"/>
      <c r="J45" s="119"/>
      <c r="K45" s="24"/>
    </row>
    <row r="46" spans="2:11" ht="17.25" customHeight="1">
      <c r="B46" s="2" t="s">
        <v>65</v>
      </c>
      <c r="D46" s="66">
        <v>0</v>
      </c>
      <c r="E46" s="66"/>
      <c r="F46" s="66">
        <v>0</v>
      </c>
      <c r="G46" s="66"/>
      <c r="H46" s="66">
        <v>0</v>
      </c>
      <c r="I46" s="66"/>
      <c r="J46" s="66">
        <v>0</v>
      </c>
      <c r="K46" s="24"/>
    </row>
    <row r="47" spans="2:11" ht="15.75">
      <c r="B47" s="130"/>
      <c r="D47" s="66"/>
      <c r="E47" s="66"/>
      <c r="F47" s="66"/>
      <c r="G47" s="66"/>
      <c r="H47" s="66"/>
      <c r="I47" s="66"/>
      <c r="J47" s="66"/>
      <c r="K47" s="24"/>
    </row>
    <row r="48" spans="2:11" ht="15.75">
      <c r="B48" s="130"/>
      <c r="D48" s="66"/>
      <c r="E48" s="66"/>
      <c r="F48" s="66"/>
      <c r="G48" s="66"/>
      <c r="H48" s="66"/>
      <c r="I48" s="66"/>
      <c r="J48" s="66"/>
      <c r="K48" s="24"/>
    </row>
    <row r="49" spans="2:11" ht="15.75">
      <c r="B49" s="130"/>
      <c r="D49" s="66"/>
      <c r="E49" s="66"/>
      <c r="F49" s="66"/>
      <c r="G49" s="66"/>
      <c r="H49" s="66"/>
      <c r="I49" s="66"/>
      <c r="J49" s="66"/>
      <c r="K49" s="24"/>
    </row>
    <row r="50" spans="1:11" s="71" customFormat="1" ht="15.75">
      <c r="A50" s="70"/>
      <c r="B50" s="193" t="s">
        <v>71</v>
      </c>
      <c r="C50" s="193"/>
      <c r="D50" s="193"/>
      <c r="E50" s="193"/>
      <c r="F50" s="193"/>
      <c r="G50" s="193"/>
      <c r="H50" s="193"/>
      <c r="I50" s="193"/>
      <c r="J50" s="193"/>
      <c r="K50" s="112"/>
    </row>
    <row r="51" spans="2:11" ht="15.75">
      <c r="B51" s="194" t="s">
        <v>106</v>
      </c>
      <c r="C51" s="194"/>
      <c r="D51" s="194"/>
      <c r="E51" s="194"/>
      <c r="F51" s="194"/>
      <c r="G51" s="194"/>
      <c r="H51" s="194"/>
      <c r="I51" s="194"/>
      <c r="J51" s="194"/>
      <c r="K51" s="24"/>
    </row>
    <row r="52" spans="2:11" ht="8.25" customHeight="1">
      <c r="B52" s="130"/>
      <c r="D52" s="66"/>
      <c r="E52" s="66"/>
      <c r="F52" s="66"/>
      <c r="G52" s="66"/>
      <c r="H52" s="66"/>
      <c r="I52" s="66"/>
      <c r="J52" s="66"/>
      <c r="K52" s="24"/>
    </row>
    <row r="53" spans="2:11" ht="15.75">
      <c r="B53" s="19"/>
      <c r="D53" s="66"/>
      <c r="E53" s="66"/>
      <c r="F53" s="66"/>
      <c r="G53" s="66"/>
      <c r="H53" s="66"/>
      <c r="I53" s="66"/>
      <c r="J53" s="66"/>
      <c r="K53" s="24"/>
    </row>
    <row r="54" spans="2:11" ht="9" customHeight="1">
      <c r="B54" s="130"/>
      <c r="D54" s="66"/>
      <c r="E54" s="66"/>
      <c r="F54" s="66"/>
      <c r="G54" s="66"/>
      <c r="H54" s="66"/>
      <c r="I54" s="66"/>
      <c r="J54" s="66"/>
      <c r="K54" s="24"/>
    </row>
    <row r="55" spans="2:11" ht="15.75">
      <c r="B55" s="73"/>
      <c r="D55" s="66"/>
      <c r="E55" s="66"/>
      <c r="F55" s="66"/>
      <c r="G55" s="66"/>
      <c r="H55" s="66"/>
      <c r="I55" s="66"/>
      <c r="J55" s="66"/>
      <c r="K55" s="24"/>
    </row>
    <row r="56" spans="1:11" s="71" customFormat="1" ht="15.75">
      <c r="A56" s="70"/>
      <c r="B56" s="72"/>
      <c r="D56" s="66"/>
      <c r="E56" s="66"/>
      <c r="F56" s="111"/>
      <c r="G56" s="111"/>
      <c r="H56" s="111"/>
      <c r="I56" s="111"/>
      <c r="J56" s="111"/>
      <c r="K56" s="112"/>
    </row>
    <row r="57" spans="2:11" ht="8.25" customHeight="1">
      <c r="B57" s="19"/>
      <c r="D57" s="66"/>
      <c r="E57" s="66"/>
      <c r="F57" s="66"/>
      <c r="G57" s="66"/>
      <c r="H57" s="66"/>
      <c r="I57" s="66"/>
      <c r="J57" s="66"/>
      <c r="K57" s="24"/>
    </row>
    <row r="58" spans="4:11" ht="15" customHeight="1" hidden="1">
      <c r="D58" s="131"/>
      <c r="E58" s="131"/>
      <c r="F58" s="131"/>
      <c r="G58" s="24"/>
      <c r="H58" s="132"/>
      <c r="I58" s="132"/>
      <c r="J58" s="132"/>
      <c r="K58" s="24"/>
    </row>
    <row r="59" spans="4:11" ht="15" customHeight="1" hidden="1">
      <c r="D59" s="132"/>
      <c r="E59" s="132"/>
      <c r="F59" s="132"/>
      <c r="G59" s="24"/>
      <c r="H59" s="132"/>
      <c r="I59" s="132"/>
      <c r="J59" s="132"/>
      <c r="K59" s="24"/>
    </row>
    <row r="60" spans="4:11" ht="12.75" customHeight="1" hidden="1">
      <c r="D60" s="133"/>
      <c r="E60" s="133"/>
      <c r="F60" s="133"/>
      <c r="G60" s="24"/>
      <c r="H60" s="133"/>
      <c r="I60" s="133"/>
      <c r="J60" s="133"/>
      <c r="K60" s="24"/>
    </row>
    <row r="61" spans="4:11" ht="12.75" customHeight="1" hidden="1">
      <c r="D61" s="123"/>
      <c r="E61" s="123"/>
      <c r="F61" s="123"/>
      <c r="G61" s="24"/>
      <c r="H61" s="123"/>
      <c r="I61" s="123"/>
      <c r="J61" s="123"/>
      <c r="K61" s="24"/>
    </row>
    <row r="62" spans="4:11" ht="10.5" customHeight="1" hidden="1">
      <c r="D62" s="123"/>
      <c r="E62" s="123"/>
      <c r="F62" s="123"/>
      <c r="G62" s="24"/>
      <c r="H62" s="123"/>
      <c r="I62" s="123"/>
      <c r="J62" s="123"/>
      <c r="K62" s="24"/>
    </row>
    <row r="63" spans="4:11" ht="17.25" customHeight="1" hidden="1">
      <c r="D63" s="123"/>
      <c r="E63" s="123"/>
      <c r="F63" s="123"/>
      <c r="G63" s="24"/>
      <c r="H63" s="123"/>
      <c r="I63" s="123"/>
      <c r="J63" s="123"/>
      <c r="K63" s="24"/>
    </row>
    <row r="64" spans="1:11" ht="15" customHeight="1" hidden="1">
      <c r="A64" s="128"/>
      <c r="B64" s="4"/>
      <c r="C64" s="67"/>
      <c r="D64" s="123"/>
      <c r="E64" s="123"/>
      <c r="F64" s="123"/>
      <c r="G64" s="24"/>
      <c r="H64" s="123"/>
      <c r="I64" s="123"/>
      <c r="J64" s="123"/>
      <c r="K64" s="24"/>
    </row>
    <row r="65" spans="2:11" ht="15.75">
      <c r="B65" s="130"/>
      <c r="D65" s="66"/>
      <c r="E65" s="66"/>
      <c r="F65" s="66"/>
      <c r="G65" s="66"/>
      <c r="H65" s="66"/>
      <c r="I65" s="66"/>
      <c r="J65" s="66"/>
      <c r="K65" s="24"/>
    </row>
    <row r="66" spans="2:11" ht="15.75">
      <c r="B66" s="130"/>
      <c r="D66" s="66"/>
      <c r="E66" s="66"/>
      <c r="F66" s="66"/>
      <c r="G66" s="66"/>
      <c r="H66" s="66"/>
      <c r="I66" s="66"/>
      <c r="J66" s="66"/>
      <c r="K66" s="24"/>
    </row>
    <row r="67" spans="2:11" ht="15.75">
      <c r="B67" s="130"/>
      <c r="D67" s="66"/>
      <c r="E67" s="66"/>
      <c r="F67" s="66"/>
      <c r="G67" s="66"/>
      <c r="H67" s="66"/>
      <c r="I67" s="66"/>
      <c r="J67" s="66"/>
      <c r="K67" s="24"/>
    </row>
    <row r="68" spans="2:11" ht="15.75">
      <c r="B68" s="130"/>
      <c r="D68" s="66"/>
      <c r="E68" s="66"/>
      <c r="F68" s="66"/>
      <c r="G68" s="66"/>
      <c r="H68" s="66"/>
      <c r="I68" s="66"/>
      <c r="J68" s="66"/>
      <c r="K68" s="24"/>
    </row>
    <row r="69" spans="2:11" ht="8.25" customHeight="1">
      <c r="B69" s="130"/>
      <c r="D69" s="66"/>
      <c r="E69" s="66"/>
      <c r="F69" s="66"/>
      <c r="G69" s="66"/>
      <c r="H69" s="66"/>
      <c r="I69" s="66"/>
      <c r="J69" s="66"/>
      <c r="K69" s="24"/>
    </row>
    <row r="70" spans="2:11" ht="15.75">
      <c r="B70" s="19"/>
      <c r="D70" s="66"/>
      <c r="E70" s="66"/>
      <c r="F70" s="66"/>
      <c r="G70" s="66"/>
      <c r="H70" s="66"/>
      <c r="I70" s="66"/>
      <c r="J70" s="66"/>
      <c r="K70" s="24"/>
    </row>
    <row r="71" spans="1:11" s="71" customFormat="1" ht="16.5" customHeight="1">
      <c r="A71" s="70"/>
      <c r="B71" s="73"/>
      <c r="D71" s="66"/>
      <c r="E71" s="66"/>
      <c r="F71" s="111"/>
      <c r="G71" s="111"/>
      <c r="H71" s="111"/>
      <c r="I71" s="111"/>
      <c r="J71" s="111"/>
      <c r="K71" s="111"/>
    </row>
    <row r="72" spans="2:11" ht="12.75" customHeight="1">
      <c r="B72" s="130"/>
      <c r="D72" s="66"/>
      <c r="E72" s="66"/>
      <c r="F72" s="66"/>
      <c r="G72" s="66"/>
      <c r="H72" s="66"/>
      <c r="I72" s="66"/>
      <c r="J72" s="66"/>
      <c r="K72" s="24"/>
    </row>
    <row r="73" spans="1:10" s="24" customFormat="1" ht="12" customHeight="1">
      <c r="A73" s="123"/>
      <c r="B73" s="134"/>
      <c r="D73" s="66"/>
      <c r="E73" s="66"/>
      <c r="F73" s="66"/>
      <c r="G73" s="66"/>
      <c r="H73" s="66"/>
      <c r="I73" s="66"/>
      <c r="J73" s="66"/>
    </row>
    <row r="74" spans="1:10" s="24" customFormat="1" ht="12" customHeight="1">
      <c r="A74" s="123"/>
      <c r="B74" s="134"/>
      <c r="D74" s="66"/>
      <c r="E74" s="66"/>
      <c r="F74" s="66"/>
      <c r="G74" s="66"/>
      <c r="H74" s="66"/>
      <c r="I74" s="66"/>
      <c r="J74" s="66"/>
    </row>
    <row r="75" spans="1:10" s="24" customFormat="1" ht="12" customHeight="1">
      <c r="A75" s="135"/>
      <c r="B75" s="134"/>
      <c r="D75" s="66"/>
      <c r="E75" s="66"/>
      <c r="F75" s="66"/>
      <c r="G75" s="66"/>
      <c r="H75" s="66"/>
      <c r="I75" s="66"/>
      <c r="J75" s="66"/>
    </row>
    <row r="76" spans="1:10" s="24" customFormat="1" ht="20.25" customHeight="1">
      <c r="A76" s="131"/>
      <c r="B76" s="131"/>
      <c r="C76" s="67"/>
      <c r="D76" s="68"/>
      <c r="E76" s="68"/>
      <c r="F76" s="68"/>
      <c r="G76" s="68"/>
      <c r="H76" s="68"/>
      <c r="I76" s="68"/>
      <c r="J76" s="68"/>
    </row>
    <row r="77" spans="4:11" ht="15.75">
      <c r="D77" s="24"/>
      <c r="F77" s="24"/>
      <c r="G77" s="24"/>
      <c r="H77" s="24"/>
      <c r="I77" s="24"/>
      <c r="J77" s="66"/>
      <c r="K77" s="24"/>
    </row>
    <row r="78" spans="4:11" ht="15.75">
      <c r="D78" s="24"/>
      <c r="F78" s="24"/>
      <c r="G78" s="24"/>
      <c r="H78" s="24"/>
      <c r="I78" s="24"/>
      <c r="J78" s="66"/>
      <c r="K78" s="24"/>
    </row>
    <row r="79" spans="4:11" ht="15.75">
      <c r="D79" s="24"/>
      <c r="F79" s="24"/>
      <c r="G79" s="24"/>
      <c r="H79" s="24"/>
      <c r="I79" s="24"/>
      <c r="J79" s="66"/>
      <c r="K79" s="24"/>
    </row>
    <row r="80" spans="4:11" ht="15.75">
      <c r="D80" s="24"/>
      <c r="F80" s="24"/>
      <c r="G80" s="24"/>
      <c r="H80" s="24"/>
      <c r="I80" s="24"/>
      <c r="J80" s="66"/>
      <c r="K80" s="24"/>
    </row>
    <row r="81" spans="4:11" ht="15.75">
      <c r="D81" s="24"/>
      <c r="F81" s="24"/>
      <c r="G81" s="24"/>
      <c r="H81" s="24"/>
      <c r="I81" s="24"/>
      <c r="J81" s="66"/>
      <c r="K81" s="24"/>
    </row>
    <row r="82" spans="4:11" ht="15.75">
      <c r="D82" s="24"/>
      <c r="F82" s="24"/>
      <c r="G82" s="24"/>
      <c r="H82" s="24"/>
      <c r="I82" s="24"/>
      <c r="J82" s="66"/>
      <c r="K82" s="24"/>
    </row>
    <row r="83" spans="4:11" ht="15.75">
      <c r="D83" s="24"/>
      <c r="F83" s="24"/>
      <c r="G83" s="24"/>
      <c r="H83" s="24"/>
      <c r="I83" s="24"/>
      <c r="J83" s="66"/>
      <c r="K83" s="24"/>
    </row>
    <row r="84" spans="4:11" ht="15.75">
      <c r="D84" s="24"/>
      <c r="F84" s="24"/>
      <c r="G84" s="24"/>
      <c r="H84" s="24"/>
      <c r="I84" s="24"/>
      <c r="J84" s="66"/>
      <c r="K84" s="24"/>
    </row>
    <row r="85" spans="4:11" ht="15.75">
      <c r="D85" s="24"/>
      <c r="F85" s="24"/>
      <c r="G85" s="24"/>
      <c r="H85" s="24"/>
      <c r="I85" s="24"/>
      <c r="J85" s="66"/>
      <c r="K85" s="24"/>
    </row>
    <row r="86" spans="4:11" ht="15.75">
      <c r="D86" s="24"/>
      <c r="F86" s="24"/>
      <c r="G86" s="24"/>
      <c r="H86" s="24"/>
      <c r="I86" s="24"/>
      <c r="J86" s="66"/>
      <c r="K86" s="24"/>
    </row>
    <row r="87" spans="4:11" ht="15.75">
      <c r="D87" s="24"/>
      <c r="F87" s="24"/>
      <c r="G87" s="24"/>
      <c r="H87" s="24"/>
      <c r="I87" s="24"/>
      <c r="J87" s="66"/>
      <c r="K87" s="24"/>
    </row>
    <row r="88" spans="4:11" ht="15.75">
      <c r="D88" s="24"/>
      <c r="F88" s="24"/>
      <c r="G88" s="24"/>
      <c r="H88" s="24"/>
      <c r="I88" s="24"/>
      <c r="J88" s="66"/>
      <c r="K88" s="24"/>
    </row>
    <row r="89" spans="4:11" ht="15.75">
      <c r="D89" s="24"/>
      <c r="F89" s="24"/>
      <c r="G89" s="24"/>
      <c r="H89" s="24"/>
      <c r="I89" s="24"/>
      <c r="J89" s="66"/>
      <c r="K89" s="24"/>
    </row>
    <row r="90" spans="4:11" ht="15.75">
      <c r="D90" s="24"/>
      <c r="F90" s="24"/>
      <c r="G90" s="24"/>
      <c r="H90" s="24"/>
      <c r="I90" s="24"/>
      <c r="J90" s="66"/>
      <c r="K90" s="24"/>
    </row>
    <row r="91" spans="4:11" ht="15.75">
      <c r="D91" s="24"/>
      <c r="F91" s="24"/>
      <c r="G91" s="24"/>
      <c r="H91" s="24"/>
      <c r="I91" s="24"/>
      <c r="J91" s="66"/>
      <c r="K91" s="24"/>
    </row>
    <row r="92" spans="4:11" ht="15.75">
      <c r="D92" s="24"/>
      <c r="F92" s="24"/>
      <c r="G92" s="24"/>
      <c r="H92" s="24"/>
      <c r="I92" s="24"/>
      <c r="J92" s="66"/>
      <c r="K92" s="24"/>
    </row>
    <row r="93" spans="4:11" ht="15.75">
      <c r="D93" s="24"/>
      <c r="F93" s="24"/>
      <c r="G93" s="24"/>
      <c r="H93" s="24"/>
      <c r="I93" s="24"/>
      <c r="J93" s="66"/>
      <c r="K93" s="24"/>
    </row>
    <row r="94" spans="4:11" ht="15.75">
      <c r="D94" s="24"/>
      <c r="F94" s="24"/>
      <c r="G94" s="24"/>
      <c r="H94" s="24"/>
      <c r="I94" s="24"/>
      <c r="J94" s="66"/>
      <c r="K94" s="24"/>
    </row>
    <row r="95" spans="4:11" ht="15.75">
      <c r="D95" s="24"/>
      <c r="F95" s="24"/>
      <c r="G95" s="24"/>
      <c r="H95" s="24"/>
      <c r="I95" s="24"/>
      <c r="J95" s="66"/>
      <c r="K95" s="24"/>
    </row>
  </sheetData>
  <mergeCells count="6">
    <mergeCell ref="A4:J4"/>
    <mergeCell ref="A5:J5"/>
    <mergeCell ref="B50:J50"/>
    <mergeCell ref="B51:J51"/>
    <mergeCell ref="A6:J6"/>
    <mergeCell ref="A7:J7"/>
  </mergeCells>
  <printOptions horizontalCentered="1"/>
  <pageMargins left="0.35" right="0.35" top="0.76" bottom="0.74" header="0.17" footer="0.58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44">
      <selection activeCell="P72" sqref="P72"/>
    </sheetView>
  </sheetViews>
  <sheetFormatPr defaultColWidth="9.140625" defaultRowHeight="12.75"/>
  <cols>
    <col min="1" max="1" width="9.00390625" style="7" customWidth="1"/>
    <col min="2" max="2" width="48.57421875" style="8" customWidth="1"/>
    <col min="3" max="3" width="3.57421875" style="8" customWidth="1"/>
    <col min="4" max="4" width="16.28125" style="85" hidden="1" customWidth="1"/>
    <col min="5" max="5" width="16.28125" style="1" customWidth="1"/>
    <col min="6" max="6" width="2.28125" style="1" customWidth="1"/>
    <col min="7" max="7" width="16.28125" style="1" customWidth="1"/>
    <col min="8" max="8" width="2.7109375" style="10" customWidth="1"/>
    <col min="9" max="16384" width="9.140625" style="1" customWidth="1"/>
  </cols>
  <sheetData>
    <row r="1" ht="21" customHeight="1">
      <c r="D1" s="107"/>
    </row>
    <row r="2" spans="1:8" ht="14.25" customHeight="1">
      <c r="A2" s="69"/>
      <c r="B2" s="12"/>
      <c r="C2" s="12"/>
      <c r="D2" s="108"/>
      <c r="E2" s="13"/>
      <c r="F2" s="13"/>
      <c r="G2" s="13"/>
      <c r="H2" s="14"/>
    </row>
    <row r="3" spans="1:8" ht="14.25" customHeight="1">
      <c r="A3" s="18"/>
      <c r="B3" s="12"/>
      <c r="C3" s="12"/>
      <c r="D3" s="108"/>
      <c r="E3" s="13"/>
      <c r="F3" s="13"/>
      <c r="G3" s="13"/>
      <c r="H3" s="14"/>
    </row>
    <row r="4" ht="17.25" customHeight="1">
      <c r="D4" s="107"/>
    </row>
    <row r="5" spans="1:8" s="15" customFormat="1" ht="17.25">
      <c r="A5" s="184" t="s">
        <v>121</v>
      </c>
      <c r="B5" s="176"/>
      <c r="C5" s="174"/>
      <c r="D5" s="177"/>
      <c r="E5" s="138"/>
      <c r="F5" s="178"/>
      <c r="G5" s="178"/>
      <c r="H5" s="179"/>
    </row>
    <row r="6" spans="1:8" s="20" customFormat="1" ht="14.25">
      <c r="A6" s="191" t="s">
        <v>122</v>
      </c>
      <c r="B6" s="174"/>
      <c r="C6" s="174"/>
      <c r="D6" s="188"/>
      <c r="E6" s="189"/>
      <c r="F6" s="189"/>
      <c r="G6" s="189"/>
      <c r="H6" s="190"/>
    </row>
    <row r="7" spans="1:8" s="20" customFormat="1" ht="14.25">
      <c r="A7" s="191"/>
      <c r="B7" s="174"/>
      <c r="C7" s="174"/>
      <c r="D7" s="188"/>
      <c r="E7" s="189"/>
      <c r="F7" s="189"/>
      <c r="G7" s="189"/>
      <c r="H7" s="190"/>
    </row>
    <row r="8" spans="1:8" s="15" customFormat="1" ht="16.5">
      <c r="A8" s="138" t="s">
        <v>45</v>
      </c>
      <c r="B8" s="180"/>
      <c r="C8" s="180"/>
      <c r="D8" s="181"/>
      <c r="E8" s="182"/>
      <c r="F8" s="182"/>
      <c r="G8" s="182"/>
      <c r="H8" s="183"/>
    </row>
    <row r="10" spans="1:8" s="2" customFormat="1" ht="17.25" customHeight="1">
      <c r="A10" s="151"/>
      <c r="B10" s="8"/>
      <c r="C10" s="8"/>
      <c r="D10" s="152"/>
      <c r="E10" s="153"/>
      <c r="F10" s="153"/>
      <c r="G10" s="153"/>
      <c r="H10" s="154"/>
    </row>
    <row r="11" spans="1:8" s="76" customFormat="1" ht="7.5" customHeight="1">
      <c r="A11" s="74"/>
      <c r="B11" s="75"/>
      <c r="C11" s="75"/>
      <c r="D11" s="86" t="s">
        <v>3</v>
      </c>
      <c r="E11" s="78"/>
      <c r="F11" s="64"/>
      <c r="G11" s="78"/>
      <c r="H11" s="82"/>
    </row>
    <row r="12" spans="1:8" s="76" customFormat="1" ht="15.75" customHeight="1">
      <c r="A12" s="74"/>
      <c r="B12" s="75"/>
      <c r="C12" s="75"/>
      <c r="D12" s="87" t="s">
        <v>4</v>
      </c>
      <c r="E12" s="166" t="s">
        <v>48</v>
      </c>
      <c r="F12" s="46"/>
      <c r="G12" s="166" t="s">
        <v>48</v>
      </c>
      <c r="H12" s="83"/>
    </row>
    <row r="13" spans="1:8" s="77" customFormat="1" ht="15.75" customHeight="1">
      <c r="A13" s="74"/>
      <c r="B13" s="75"/>
      <c r="C13" s="75"/>
      <c r="D13" s="88" t="s">
        <v>6</v>
      </c>
      <c r="E13" s="167">
        <v>38352</v>
      </c>
      <c r="F13" s="47"/>
      <c r="G13" s="167">
        <v>38168</v>
      </c>
      <c r="H13" s="83"/>
    </row>
    <row r="14" spans="1:8" s="77" customFormat="1" ht="15" customHeight="1">
      <c r="A14" s="74"/>
      <c r="B14" s="75"/>
      <c r="C14" s="75"/>
      <c r="D14" s="89" t="s">
        <v>14</v>
      </c>
      <c r="E14" s="168" t="s">
        <v>41</v>
      </c>
      <c r="F14" s="36"/>
      <c r="G14" s="168" t="s">
        <v>42</v>
      </c>
      <c r="H14" s="82"/>
    </row>
    <row r="15" spans="1:8" s="20" customFormat="1" ht="15" customHeight="1">
      <c r="A15" s="9"/>
      <c r="B15" s="27"/>
      <c r="C15" s="27"/>
      <c r="D15" s="90" t="s">
        <v>1</v>
      </c>
      <c r="E15" s="79" t="s">
        <v>1</v>
      </c>
      <c r="F15" s="80"/>
      <c r="G15" s="79" t="s">
        <v>1</v>
      </c>
      <c r="H15" s="81"/>
    </row>
    <row r="16" spans="4:8" ht="14.25" customHeight="1">
      <c r="D16" s="91"/>
      <c r="E16" s="22"/>
      <c r="F16" s="21"/>
      <c r="G16" s="22"/>
      <c r="H16" s="23"/>
    </row>
    <row r="17" spans="1:8" ht="16.5" customHeight="1">
      <c r="A17" s="52"/>
      <c r="B17" s="29" t="s">
        <v>49</v>
      </c>
      <c r="D17" s="92">
        <v>2899</v>
      </c>
      <c r="E17" s="35">
        <v>4042</v>
      </c>
      <c r="F17" s="36"/>
      <c r="G17" s="35">
        <v>3810</v>
      </c>
      <c r="H17" s="35"/>
    </row>
    <row r="18" spans="1:8" ht="7.5" customHeight="1">
      <c r="A18" s="53"/>
      <c r="B18" s="29"/>
      <c r="D18" s="92"/>
      <c r="E18" s="35"/>
      <c r="F18" s="36"/>
      <c r="G18" s="35"/>
      <c r="H18" s="35"/>
    </row>
    <row r="19" spans="1:8" ht="15" customHeight="1">
      <c r="A19" s="52"/>
      <c r="B19" s="29" t="s">
        <v>61</v>
      </c>
      <c r="D19" s="92">
        <v>132544</v>
      </c>
      <c r="E19" s="35">
        <v>132544</v>
      </c>
      <c r="F19" s="36"/>
      <c r="G19" s="35">
        <v>132544</v>
      </c>
      <c r="H19" s="35"/>
    </row>
    <row r="20" spans="1:8" ht="7.5" customHeight="1">
      <c r="A20" s="53"/>
      <c r="B20" s="29"/>
      <c r="D20" s="92"/>
      <c r="E20" s="35"/>
      <c r="F20" s="36"/>
      <c r="G20" s="35"/>
      <c r="H20" s="35"/>
    </row>
    <row r="21" spans="1:8" ht="15.75" customHeight="1">
      <c r="A21" s="52"/>
      <c r="B21" s="29" t="s">
        <v>7</v>
      </c>
      <c r="D21" s="92">
        <v>219454</v>
      </c>
      <c r="E21" s="35">
        <v>168487</v>
      </c>
      <c r="F21" s="36"/>
      <c r="G21" s="35">
        <v>165394</v>
      </c>
      <c r="H21" s="35"/>
    </row>
    <row r="22" spans="1:8" ht="7.5" customHeight="1">
      <c r="A22" s="53"/>
      <c r="B22" s="29"/>
      <c r="D22" s="92"/>
      <c r="E22" s="35"/>
      <c r="F22" s="36"/>
      <c r="G22" s="35"/>
      <c r="H22" s="35"/>
    </row>
    <row r="23" spans="1:8" ht="19.5" customHeight="1">
      <c r="A23" s="52"/>
      <c r="B23" s="29" t="s">
        <v>8</v>
      </c>
      <c r="C23" s="26"/>
      <c r="D23" s="93"/>
      <c r="E23" s="37"/>
      <c r="F23" s="36"/>
      <c r="G23" s="37"/>
      <c r="H23" s="35"/>
    </row>
    <row r="24" spans="1:8" ht="19.5" customHeight="1">
      <c r="A24" s="53"/>
      <c r="B24" s="55" t="s">
        <v>9</v>
      </c>
      <c r="D24" s="94">
        <v>23559</v>
      </c>
      <c r="E24" s="39">
        <v>52495</v>
      </c>
      <c r="F24" s="36"/>
      <c r="G24" s="39">
        <v>52505</v>
      </c>
      <c r="H24" s="35"/>
    </row>
    <row r="25" spans="1:8" ht="16.5">
      <c r="A25" s="53"/>
      <c r="B25" s="84" t="s">
        <v>13</v>
      </c>
      <c r="C25" s="6"/>
      <c r="D25" s="94">
        <v>1429</v>
      </c>
      <c r="E25" s="39">
        <v>1493</v>
      </c>
      <c r="F25" s="36"/>
      <c r="G25" s="39">
        <v>1377</v>
      </c>
      <c r="H25" s="35"/>
    </row>
    <row r="26" spans="1:8" ht="16.5">
      <c r="A26" s="53"/>
      <c r="B26" s="84" t="s">
        <v>96</v>
      </c>
      <c r="C26" s="6"/>
      <c r="D26" s="94">
        <v>9358</v>
      </c>
      <c r="E26" s="39">
        <f>12905+533+702+6330</f>
        <v>20470</v>
      </c>
      <c r="F26" s="36"/>
      <c r="G26" s="39">
        <v>21658</v>
      </c>
      <c r="H26" s="35"/>
    </row>
    <row r="27" spans="1:8" ht="16.5">
      <c r="A27" s="53"/>
      <c r="B27" s="84" t="s">
        <v>84</v>
      </c>
      <c r="C27" s="6"/>
      <c r="D27" s="94"/>
      <c r="E27" s="39">
        <v>12200</v>
      </c>
      <c r="F27" s="36"/>
      <c r="G27" s="39">
        <v>2500</v>
      </c>
      <c r="H27" s="35"/>
    </row>
    <row r="28" spans="1:8" ht="16.5">
      <c r="A28" s="53"/>
      <c r="B28" s="55" t="s">
        <v>46</v>
      </c>
      <c r="D28" s="94">
        <v>928</v>
      </c>
      <c r="E28" s="39">
        <v>4825</v>
      </c>
      <c r="F28" s="36"/>
      <c r="G28" s="39">
        <v>2830</v>
      </c>
      <c r="H28" s="35"/>
    </row>
    <row r="29" spans="1:8" ht="5.25" customHeight="1">
      <c r="A29" s="53"/>
      <c r="B29" s="56"/>
      <c r="D29" s="94"/>
      <c r="E29" s="39"/>
      <c r="F29" s="36"/>
      <c r="G29" s="39"/>
      <c r="H29" s="35"/>
    </row>
    <row r="30" spans="1:8" ht="16.5" customHeight="1">
      <c r="A30" s="53"/>
      <c r="B30" s="57"/>
      <c r="D30" s="95">
        <f>SUM(D24:D29)</f>
        <v>35274</v>
      </c>
      <c r="E30" s="41">
        <f>SUM(E24:E29)</f>
        <v>91483</v>
      </c>
      <c r="F30" s="36"/>
      <c r="G30" s="41">
        <f>SUM(G24:G29)</f>
        <v>80870</v>
      </c>
      <c r="H30" s="35"/>
    </row>
    <row r="31" spans="1:8" ht="7.5" customHeight="1">
      <c r="A31" s="53"/>
      <c r="B31" s="57"/>
      <c r="C31" s="26"/>
      <c r="D31" s="92"/>
      <c r="E31" s="35"/>
      <c r="F31" s="36"/>
      <c r="G31" s="35"/>
      <c r="H31" s="35"/>
    </row>
    <row r="32" spans="1:8" ht="16.5">
      <c r="A32" s="52"/>
      <c r="B32" s="28" t="s">
        <v>10</v>
      </c>
      <c r="C32" s="26"/>
      <c r="D32" s="92"/>
      <c r="E32" s="35"/>
      <c r="F32" s="36"/>
      <c r="G32" s="35"/>
      <c r="H32" s="35"/>
    </row>
    <row r="33" spans="1:8" ht="18.75" customHeight="1">
      <c r="A33" s="53"/>
      <c r="B33" s="1" t="s">
        <v>94</v>
      </c>
      <c r="C33" s="6"/>
      <c r="D33" s="96">
        <v>53727</v>
      </c>
      <c r="E33" s="42">
        <f>7036+14505+201+532+3947+226</f>
        <v>26447</v>
      </c>
      <c r="F33" s="36"/>
      <c r="G33" s="42">
        <v>20533</v>
      </c>
      <c r="H33" s="35"/>
    </row>
    <row r="34" spans="1:8" ht="16.5">
      <c r="A34" s="53"/>
      <c r="B34" s="55" t="s">
        <v>95</v>
      </c>
      <c r="C34" s="6"/>
      <c r="D34" s="94">
        <v>2272</v>
      </c>
      <c r="E34" s="39">
        <v>2422</v>
      </c>
      <c r="F34" s="36"/>
      <c r="G34" s="39">
        <v>2177</v>
      </c>
      <c r="H34" s="35"/>
    </row>
    <row r="35" spans="1:8" ht="16.5">
      <c r="A35" s="53"/>
      <c r="B35" s="55" t="s">
        <v>92</v>
      </c>
      <c r="C35" s="6"/>
      <c r="D35" s="94">
        <v>10721</v>
      </c>
      <c r="E35" s="39">
        <v>106461</v>
      </c>
      <c r="F35" s="36"/>
      <c r="G35" s="39">
        <v>105361</v>
      </c>
      <c r="H35" s="35"/>
    </row>
    <row r="36" spans="1:8" ht="16.5">
      <c r="A36" s="53"/>
      <c r="B36" s="84" t="s">
        <v>93</v>
      </c>
      <c r="C36" s="6"/>
      <c r="D36" s="94">
        <v>20160</v>
      </c>
      <c r="E36" s="39">
        <v>5615</v>
      </c>
      <c r="F36" s="36"/>
      <c r="G36" s="39">
        <v>6122</v>
      </c>
      <c r="H36" s="35"/>
    </row>
    <row r="37" spans="1:8" ht="16.5" hidden="1">
      <c r="A37" s="53"/>
      <c r="B37" s="84" t="s">
        <v>90</v>
      </c>
      <c r="C37" s="6"/>
      <c r="D37" s="94"/>
      <c r="E37" s="39">
        <v>0</v>
      </c>
      <c r="F37" s="36"/>
      <c r="G37" s="39">
        <v>0</v>
      </c>
      <c r="H37" s="35"/>
    </row>
    <row r="38" spans="1:8" ht="6.75" customHeight="1">
      <c r="A38" s="53"/>
      <c r="B38" s="56"/>
      <c r="D38" s="97"/>
      <c r="E38" s="40"/>
      <c r="F38" s="36"/>
      <c r="G38" s="40"/>
      <c r="H38" s="35"/>
    </row>
    <row r="39" spans="1:8" ht="16.5" customHeight="1">
      <c r="A39" s="53"/>
      <c r="B39" s="57"/>
      <c r="D39" s="95">
        <f>SUM(D33:D38)</f>
        <v>86880</v>
      </c>
      <c r="E39" s="41">
        <f>SUM(E33:E38)</f>
        <v>140945</v>
      </c>
      <c r="F39" s="36"/>
      <c r="G39" s="41">
        <f>SUM(G33:G38)</f>
        <v>134193</v>
      </c>
      <c r="H39" s="35"/>
    </row>
    <row r="40" spans="1:8" ht="12" customHeight="1">
      <c r="A40" s="53"/>
      <c r="B40" s="57"/>
      <c r="C40" s="26"/>
      <c r="D40" s="92"/>
      <c r="E40" s="35"/>
      <c r="F40" s="36"/>
      <c r="G40" s="35"/>
      <c r="H40" s="35"/>
    </row>
    <row r="41" spans="1:8" ht="16.5">
      <c r="A41" s="52"/>
      <c r="B41" s="28" t="s">
        <v>60</v>
      </c>
      <c r="C41" s="30"/>
      <c r="D41" s="93">
        <f>+D30-D39</f>
        <v>-51606</v>
      </c>
      <c r="E41" s="37">
        <f>+E30-E39</f>
        <v>-49462</v>
      </c>
      <c r="F41" s="36"/>
      <c r="G41" s="37">
        <f>+G30-G39</f>
        <v>-53323</v>
      </c>
      <c r="H41" s="35"/>
    </row>
    <row r="42" spans="1:8" ht="16.5">
      <c r="A42" s="52"/>
      <c r="B42" s="28"/>
      <c r="C42" s="30"/>
      <c r="D42" s="92"/>
      <c r="E42" s="35"/>
      <c r="F42" s="36"/>
      <c r="G42" s="35"/>
      <c r="H42" s="35"/>
    </row>
    <row r="43" spans="1:8" ht="16.5" customHeight="1" thickBot="1">
      <c r="A43" s="52"/>
      <c r="B43" s="28"/>
      <c r="C43" s="30"/>
      <c r="D43" s="98">
        <f>+D17+D21+D41+D19</f>
        <v>303291</v>
      </c>
      <c r="E43" s="65">
        <f>+E17+E21+E41+E19</f>
        <v>255611</v>
      </c>
      <c r="F43" s="36"/>
      <c r="G43" s="65">
        <f>+G17+G21+G41+G19</f>
        <v>248425</v>
      </c>
      <c r="H43" s="35"/>
    </row>
    <row r="44" spans="1:8" ht="6.75" customHeight="1" thickTop="1">
      <c r="A44" s="53"/>
      <c r="B44" s="57"/>
      <c r="C44" s="26"/>
      <c r="D44" s="92"/>
      <c r="E44" s="35"/>
      <c r="F44" s="36"/>
      <c r="G44" s="35"/>
      <c r="H44" s="35"/>
    </row>
    <row r="45" spans="1:8" ht="13.5" customHeight="1" hidden="1">
      <c r="A45" s="58"/>
      <c r="B45" s="59"/>
      <c r="C45" s="12"/>
      <c r="D45" s="99"/>
      <c r="E45" s="43"/>
      <c r="F45" s="44"/>
      <c r="G45" s="43"/>
      <c r="H45" s="43"/>
    </row>
    <row r="46" spans="1:8" ht="21" customHeight="1" hidden="1">
      <c r="A46" s="60"/>
      <c r="B46" s="59"/>
      <c r="C46" s="12"/>
      <c r="D46" s="99"/>
      <c r="E46" s="43"/>
      <c r="F46" s="44"/>
      <c r="G46" s="43"/>
      <c r="H46" s="43"/>
    </row>
    <row r="47" spans="1:8" ht="8.25" customHeight="1" hidden="1">
      <c r="A47" s="60"/>
      <c r="B47" s="59"/>
      <c r="C47" s="12"/>
      <c r="D47" s="99"/>
      <c r="E47" s="43"/>
      <c r="F47" s="44"/>
      <c r="G47" s="43"/>
      <c r="H47" s="43"/>
    </row>
    <row r="48" spans="1:8" ht="15" customHeight="1" hidden="1">
      <c r="A48" s="61"/>
      <c r="B48" s="57"/>
      <c r="D48" s="100" t="s">
        <v>3</v>
      </c>
      <c r="E48" s="45" t="s">
        <v>3</v>
      </c>
      <c r="F48" s="36"/>
      <c r="G48" s="45" t="s">
        <v>3</v>
      </c>
      <c r="H48" s="45"/>
    </row>
    <row r="49" spans="1:8" ht="14.25" customHeight="1" hidden="1">
      <c r="A49" s="53"/>
      <c r="B49" s="57"/>
      <c r="D49" s="100" t="s">
        <v>4</v>
      </c>
      <c r="E49" s="45" t="s">
        <v>4</v>
      </c>
      <c r="F49" s="46"/>
      <c r="G49" s="45" t="s">
        <v>4</v>
      </c>
      <c r="H49" s="45"/>
    </row>
    <row r="50" spans="1:8" ht="12.75" customHeight="1" hidden="1">
      <c r="A50" s="53"/>
      <c r="B50" s="57"/>
      <c r="D50" s="100" t="s">
        <v>5</v>
      </c>
      <c r="E50" s="45" t="s">
        <v>5</v>
      </c>
      <c r="F50" s="47"/>
      <c r="G50" s="45" t="s">
        <v>5</v>
      </c>
      <c r="H50" s="45"/>
    </row>
    <row r="51" spans="1:8" ht="15" customHeight="1" hidden="1">
      <c r="A51" s="53"/>
      <c r="B51" s="57"/>
      <c r="D51" s="101" t="s">
        <v>6</v>
      </c>
      <c r="E51" s="46" t="s">
        <v>6</v>
      </c>
      <c r="F51" s="47"/>
      <c r="G51" s="46" t="s">
        <v>6</v>
      </c>
      <c r="H51" s="46"/>
    </row>
    <row r="52" spans="1:8" ht="15" customHeight="1" hidden="1">
      <c r="A52" s="53"/>
      <c r="B52" s="57"/>
      <c r="D52" s="101" t="s">
        <v>2</v>
      </c>
      <c r="E52" s="46" t="s">
        <v>2</v>
      </c>
      <c r="F52" s="47"/>
      <c r="G52" s="46" t="s">
        <v>2</v>
      </c>
      <c r="H52" s="46"/>
    </row>
    <row r="53" spans="1:8" ht="15" customHeight="1" hidden="1">
      <c r="A53" s="53"/>
      <c r="B53" s="57"/>
      <c r="D53" s="100" t="s">
        <v>0</v>
      </c>
      <c r="E53" s="45" t="s">
        <v>0</v>
      </c>
      <c r="F53" s="36"/>
      <c r="G53" s="45" t="s">
        <v>0</v>
      </c>
      <c r="H53" s="45"/>
    </row>
    <row r="54" spans="1:8" ht="15" customHeight="1" hidden="1">
      <c r="A54" s="53"/>
      <c r="B54" s="57"/>
      <c r="D54" s="101" t="s">
        <v>1</v>
      </c>
      <c r="E54" s="46" t="s">
        <v>1</v>
      </c>
      <c r="F54" s="36"/>
      <c r="G54" s="46" t="s">
        <v>1</v>
      </c>
      <c r="H54" s="46"/>
    </row>
    <row r="55" spans="1:8" ht="0.75" customHeight="1" hidden="1">
      <c r="A55" s="53"/>
      <c r="B55" s="57"/>
      <c r="D55" s="100"/>
      <c r="E55" s="45"/>
      <c r="F55" s="36"/>
      <c r="G55" s="45"/>
      <c r="H55" s="45"/>
    </row>
    <row r="56" spans="1:8" ht="17.25" customHeight="1">
      <c r="A56" s="53" t="s">
        <v>103</v>
      </c>
      <c r="B56" s="29"/>
      <c r="C56" s="26"/>
      <c r="D56" s="102"/>
      <c r="E56" s="48"/>
      <c r="F56" s="36"/>
      <c r="G56" s="48"/>
      <c r="H56" s="48"/>
    </row>
    <row r="57" spans="1:8" ht="7.5" customHeight="1">
      <c r="A57" s="52"/>
      <c r="B57" s="57"/>
      <c r="C57" s="26"/>
      <c r="D57" s="102"/>
      <c r="E57" s="48"/>
      <c r="F57" s="36"/>
      <c r="G57" s="48"/>
      <c r="H57" s="48"/>
    </row>
    <row r="58" spans="1:8" ht="17.25" customHeight="1">
      <c r="A58" s="53"/>
      <c r="B58" s="60" t="s">
        <v>26</v>
      </c>
      <c r="D58" s="96">
        <v>99000</v>
      </c>
      <c r="E58" s="42">
        <v>172597</v>
      </c>
      <c r="F58" s="36"/>
      <c r="G58" s="42">
        <v>154000</v>
      </c>
      <c r="H58" s="35"/>
    </row>
    <row r="59" spans="1:8" ht="16.5">
      <c r="A59" s="53"/>
      <c r="B59" s="60" t="s">
        <v>27</v>
      </c>
      <c r="D59" s="94"/>
      <c r="E59" s="39"/>
      <c r="F59" s="36"/>
      <c r="G59" s="39"/>
      <c r="H59" s="35"/>
    </row>
    <row r="60" spans="1:8" ht="16.5">
      <c r="A60" s="53"/>
      <c r="B60" s="55" t="s">
        <v>11</v>
      </c>
      <c r="D60" s="94">
        <v>22276</v>
      </c>
      <c r="E60" s="39">
        <f>22276-4326</f>
        <v>17950</v>
      </c>
      <c r="F60" s="36"/>
      <c r="G60" s="39">
        <v>17950</v>
      </c>
      <c r="H60" s="35"/>
    </row>
    <row r="61" spans="1:8" ht="16.5">
      <c r="A61" s="53"/>
      <c r="B61" s="55" t="s">
        <v>124</v>
      </c>
      <c r="D61" s="97">
        <v>60711</v>
      </c>
      <c r="E61" s="40">
        <f>4647-1986-130-25-2931-532-3947-226</f>
        <v>-5130</v>
      </c>
      <c r="F61" s="36"/>
      <c r="G61" s="40">
        <v>4647</v>
      </c>
      <c r="H61" s="35"/>
    </row>
    <row r="62" spans="1:8" s="24" customFormat="1" ht="16.5" customHeight="1">
      <c r="A62" s="62"/>
      <c r="B62" s="116" t="s">
        <v>82</v>
      </c>
      <c r="C62" s="26"/>
      <c r="D62" s="103">
        <f>+D58+D60+D61</f>
        <v>181987</v>
      </c>
      <c r="E62" s="49">
        <f>+E58+E60+E61</f>
        <v>185417</v>
      </c>
      <c r="F62" s="36"/>
      <c r="G62" s="49">
        <v>176597</v>
      </c>
      <c r="H62" s="35"/>
    </row>
    <row r="63" spans="1:8" s="24" customFormat="1" ht="11.25" customHeight="1">
      <c r="A63" s="62"/>
      <c r="B63" s="63"/>
      <c r="C63" s="26"/>
      <c r="D63" s="92"/>
      <c r="E63" s="35"/>
      <c r="F63" s="36"/>
      <c r="G63" s="35"/>
      <c r="H63" s="35"/>
    </row>
    <row r="64" spans="1:8" ht="16.5">
      <c r="A64" s="52"/>
      <c r="B64" s="57" t="s">
        <v>25</v>
      </c>
      <c r="D64" s="92">
        <v>112019</v>
      </c>
      <c r="E64" s="35"/>
      <c r="F64" s="36"/>
      <c r="G64" s="35"/>
      <c r="H64" s="35"/>
    </row>
    <row r="65" spans="1:8" ht="15" customHeight="1">
      <c r="A65" s="53"/>
      <c r="B65" s="117" t="s">
        <v>97</v>
      </c>
      <c r="D65" s="92"/>
      <c r="E65" s="35">
        <v>57368</v>
      </c>
      <c r="F65" s="36"/>
      <c r="G65" s="35">
        <v>59139</v>
      </c>
      <c r="H65" s="35"/>
    </row>
    <row r="66" spans="1:8" ht="16.5">
      <c r="A66" s="52"/>
      <c r="B66" s="117" t="s">
        <v>28</v>
      </c>
      <c r="D66" s="92">
        <v>9313</v>
      </c>
      <c r="E66" s="35">
        <v>12826</v>
      </c>
      <c r="F66" s="36"/>
      <c r="G66" s="35">
        <v>12689</v>
      </c>
      <c r="H66" s="35"/>
    </row>
    <row r="67" spans="1:8" ht="11.25" customHeight="1">
      <c r="A67" s="53"/>
      <c r="B67" s="57"/>
      <c r="C67" s="26"/>
      <c r="D67" s="92"/>
      <c r="E67" s="35"/>
      <c r="F67" s="36"/>
      <c r="G67" s="35"/>
      <c r="H67" s="35"/>
    </row>
    <row r="68" spans="1:8" ht="16.5" customHeight="1" thickBot="1">
      <c r="A68" s="53"/>
      <c r="B68" s="57"/>
      <c r="C68" s="26"/>
      <c r="D68" s="98">
        <f>+D62+D64+D66</f>
        <v>303319</v>
      </c>
      <c r="E68" s="65">
        <f>+E62+E65+E66</f>
        <v>255611</v>
      </c>
      <c r="F68" s="36"/>
      <c r="G68" s="65">
        <v>248425</v>
      </c>
      <c r="H68" s="35"/>
    </row>
    <row r="69" spans="1:8" ht="13.5" customHeight="1" thickTop="1">
      <c r="A69" s="53"/>
      <c r="B69" s="57"/>
      <c r="C69" s="26"/>
      <c r="D69" s="92"/>
      <c r="E69" s="35"/>
      <c r="F69" s="36"/>
      <c r="G69" s="35"/>
      <c r="H69" s="35"/>
    </row>
    <row r="70" spans="1:8" ht="16.5" customHeight="1">
      <c r="A70" s="52"/>
      <c r="B70" s="54" t="s">
        <v>47</v>
      </c>
      <c r="C70" s="25"/>
      <c r="D70" s="92">
        <f>+D62/99000*100</f>
        <v>183.82525252525252</v>
      </c>
      <c r="E70" s="35">
        <f>+E62/172590*100</f>
        <v>107.43206443015238</v>
      </c>
      <c r="F70" s="50">
        <f>+F62/99000*100</f>
        <v>0</v>
      </c>
      <c r="G70" s="35">
        <f>+G62/154000*100</f>
        <v>114.67337662337663</v>
      </c>
      <c r="H70" s="35"/>
    </row>
    <row r="71" spans="1:8" ht="10.5" customHeight="1">
      <c r="A71" s="53"/>
      <c r="B71" s="57"/>
      <c r="C71" s="26"/>
      <c r="D71" s="109"/>
      <c r="E71" s="35"/>
      <c r="F71" s="36"/>
      <c r="G71" s="35"/>
      <c r="H71" s="35"/>
    </row>
    <row r="72" spans="1:8" ht="36" customHeight="1">
      <c r="A72" s="53"/>
      <c r="B72" s="57"/>
      <c r="C72" s="26"/>
      <c r="D72" s="109"/>
      <c r="E72" s="35"/>
      <c r="F72" s="36"/>
      <c r="G72" s="35"/>
      <c r="H72" s="35"/>
    </row>
    <row r="73" spans="1:10" s="71" customFormat="1" ht="15.75">
      <c r="A73" s="193" t="s">
        <v>43</v>
      </c>
      <c r="B73" s="193"/>
      <c r="C73" s="193"/>
      <c r="D73" s="193"/>
      <c r="E73" s="193"/>
      <c r="F73" s="193"/>
      <c r="G73" s="193"/>
      <c r="H73" s="111"/>
      <c r="I73" s="111"/>
      <c r="J73" s="112"/>
    </row>
    <row r="74" spans="1:10" ht="15.75">
      <c r="A74" s="194" t="s">
        <v>107</v>
      </c>
      <c r="B74" s="194"/>
      <c r="C74" s="194"/>
      <c r="D74" s="194"/>
      <c r="E74" s="194"/>
      <c r="F74" s="194"/>
      <c r="G74" s="194"/>
      <c r="H74" s="66"/>
      <c r="I74" s="66"/>
      <c r="J74" s="24"/>
    </row>
    <row r="75" spans="1:8" ht="16.5">
      <c r="A75" s="53"/>
      <c r="B75" s="57"/>
      <c r="D75" s="110"/>
      <c r="E75" s="51"/>
      <c r="F75" s="38"/>
      <c r="G75" s="51"/>
      <c r="H75" s="51"/>
    </row>
    <row r="76" spans="1:8" ht="16.5">
      <c r="A76" s="53"/>
      <c r="B76" s="57"/>
      <c r="D76" s="110"/>
      <c r="E76" s="51"/>
      <c r="F76" s="38"/>
      <c r="G76" s="51"/>
      <c r="H76" s="51"/>
    </row>
    <row r="77" spans="1:8" ht="16.5">
      <c r="A77" s="54"/>
      <c r="B77" s="57"/>
      <c r="D77" s="110"/>
      <c r="E77" s="51"/>
      <c r="F77" s="38"/>
      <c r="G77" s="51"/>
      <c r="H77" s="51"/>
    </row>
    <row r="78" spans="1:8" ht="16.5">
      <c r="A78" s="53"/>
      <c r="B78" s="57"/>
      <c r="D78" s="110"/>
      <c r="E78" s="51"/>
      <c r="F78" s="38"/>
      <c r="G78" s="51"/>
      <c r="H78" s="51"/>
    </row>
    <row r="79" spans="1:8" ht="16.5">
      <c r="A79" s="53"/>
      <c r="B79" s="57"/>
      <c r="D79" s="110"/>
      <c r="E79" s="51"/>
      <c r="F79" s="38"/>
      <c r="G79" s="51"/>
      <c r="H79" s="51"/>
    </row>
    <row r="80" spans="1:8" ht="16.5">
      <c r="A80" s="53"/>
      <c r="B80" s="57"/>
      <c r="D80" s="104"/>
      <c r="E80" s="51"/>
      <c r="F80" s="38"/>
      <c r="G80" s="51"/>
      <c r="H80" s="51"/>
    </row>
    <row r="81" spans="1:8" ht="16.5">
      <c r="A81" s="53"/>
      <c r="B81" s="57"/>
      <c r="D81" s="104"/>
      <c r="E81" s="51"/>
      <c r="F81" s="38"/>
      <c r="G81" s="51"/>
      <c r="H81" s="51"/>
    </row>
    <row r="82" spans="1:8" ht="16.5">
      <c r="A82" s="53"/>
      <c r="B82" s="57"/>
      <c r="D82" s="104"/>
      <c r="E82" s="51"/>
      <c r="F82" s="38"/>
      <c r="G82" s="51"/>
      <c r="H82" s="51"/>
    </row>
    <row r="83" spans="1:8" ht="16.5">
      <c r="A83" s="53"/>
      <c r="B83" s="57"/>
      <c r="D83" s="104"/>
      <c r="E83" s="51"/>
      <c r="F83" s="38"/>
      <c r="G83" s="51"/>
      <c r="H83" s="51"/>
    </row>
    <row r="84" spans="1:8" ht="16.5">
      <c r="A84" s="53"/>
      <c r="B84" s="57"/>
      <c r="D84" s="104"/>
      <c r="E84" s="51"/>
      <c r="F84" s="38"/>
      <c r="G84" s="51"/>
      <c r="H84" s="51"/>
    </row>
    <row r="85" spans="1:8" ht="16.5">
      <c r="A85" s="53"/>
      <c r="B85" s="57"/>
      <c r="D85" s="104"/>
      <c r="E85" s="51"/>
      <c r="F85" s="38"/>
      <c r="G85" s="51"/>
      <c r="H85" s="51"/>
    </row>
    <row r="86" spans="1:8" ht="16.5">
      <c r="A86" s="53"/>
      <c r="B86" s="57"/>
      <c r="D86" s="104"/>
      <c r="E86" s="51"/>
      <c r="F86" s="38"/>
      <c r="G86" s="51"/>
      <c r="H86" s="51"/>
    </row>
    <row r="87" spans="1:8" ht="16.5">
      <c r="A87" s="53"/>
      <c r="B87" s="57"/>
      <c r="D87" s="104"/>
      <c r="E87" s="51"/>
      <c r="F87" s="38"/>
      <c r="G87" s="51"/>
      <c r="H87" s="51"/>
    </row>
    <row r="88" spans="1:8" ht="16.5">
      <c r="A88" s="53"/>
      <c r="B88" s="57"/>
      <c r="D88" s="104"/>
      <c r="E88" s="51"/>
      <c r="F88" s="38"/>
      <c r="G88" s="51"/>
      <c r="H88" s="51"/>
    </row>
    <row r="89" spans="1:8" ht="16.5">
      <c r="A89" s="53"/>
      <c r="B89" s="57"/>
      <c r="D89" s="104"/>
      <c r="E89" s="51"/>
      <c r="F89" s="38"/>
      <c r="G89" s="51"/>
      <c r="H89" s="51"/>
    </row>
    <row r="90" spans="1:8" ht="16.5">
      <c r="A90" s="53"/>
      <c r="B90" s="57"/>
      <c r="D90" s="104"/>
      <c r="E90" s="51"/>
      <c r="F90" s="38"/>
      <c r="G90" s="51"/>
      <c r="H90" s="51"/>
    </row>
    <row r="91" spans="1:8" ht="16.5">
      <c r="A91" s="53"/>
      <c r="B91" s="57"/>
      <c r="D91" s="104"/>
      <c r="E91" s="51"/>
      <c r="F91" s="38"/>
      <c r="G91" s="51"/>
      <c r="H91" s="51"/>
    </row>
    <row r="92" spans="1:8" ht="16.5">
      <c r="A92" s="53"/>
      <c r="B92" s="57"/>
      <c r="D92" s="104"/>
      <c r="E92" s="51"/>
      <c r="F92" s="38"/>
      <c r="G92" s="51"/>
      <c r="H92" s="51"/>
    </row>
    <row r="93" spans="1:8" ht="16.5">
      <c r="A93" s="53"/>
      <c r="B93" s="57"/>
      <c r="D93" s="104"/>
      <c r="E93" s="51"/>
      <c r="F93" s="38"/>
      <c r="G93" s="51"/>
      <c r="H93" s="51"/>
    </row>
    <row r="94" spans="1:8" ht="16.5">
      <c r="A94" s="53"/>
      <c r="B94" s="57"/>
      <c r="D94" s="104"/>
      <c r="E94" s="51"/>
      <c r="F94" s="38"/>
      <c r="G94" s="51"/>
      <c r="H94" s="51"/>
    </row>
    <row r="95" spans="1:8" ht="16.5">
      <c r="A95" s="53"/>
      <c r="B95" s="57"/>
      <c r="D95" s="104"/>
      <c r="E95" s="51"/>
      <c r="F95" s="38"/>
      <c r="G95" s="51"/>
      <c r="H95" s="51"/>
    </row>
    <row r="96" spans="1:8" ht="16.5">
      <c r="A96" s="53"/>
      <c r="B96" s="57"/>
      <c r="D96" s="104"/>
      <c r="E96" s="51"/>
      <c r="F96" s="38"/>
      <c r="G96" s="51"/>
      <c r="H96" s="51"/>
    </row>
    <row r="97" spans="4:8" ht="16.5">
      <c r="D97" s="104"/>
      <c r="E97" s="51"/>
      <c r="F97" s="38"/>
      <c r="G97" s="51"/>
      <c r="H97" s="51"/>
    </row>
    <row r="98" spans="4:8" ht="16.5">
      <c r="D98" s="104"/>
      <c r="E98" s="51"/>
      <c r="F98" s="38"/>
      <c r="G98" s="51"/>
      <c r="H98" s="51"/>
    </row>
    <row r="99" spans="4:8" ht="16.5">
      <c r="D99" s="104"/>
      <c r="E99" s="51"/>
      <c r="F99" s="38"/>
      <c r="G99" s="51"/>
      <c r="H99" s="51"/>
    </row>
    <row r="100" spans="4:7" ht="15.75">
      <c r="D100" s="105"/>
      <c r="E100" s="10"/>
      <c r="G100" s="10"/>
    </row>
    <row r="101" spans="4:7" ht="15.75">
      <c r="D101" s="105"/>
      <c r="E101" s="10"/>
      <c r="G101" s="10"/>
    </row>
    <row r="102" spans="4:7" ht="15.75">
      <c r="D102" s="105"/>
      <c r="E102" s="10"/>
      <c r="G102" s="10"/>
    </row>
    <row r="103" spans="4:7" ht="15.75">
      <c r="D103" s="105"/>
      <c r="E103" s="10"/>
      <c r="G103" s="10"/>
    </row>
    <row r="104" spans="4:7" ht="15.75">
      <c r="D104" s="105"/>
      <c r="E104" s="10"/>
      <c r="G104" s="10"/>
    </row>
    <row r="105" spans="4:7" ht="15.75">
      <c r="D105" s="105"/>
      <c r="E105" s="10"/>
      <c r="G105" s="10"/>
    </row>
    <row r="106" spans="4:7" ht="15.75">
      <c r="D106" s="105"/>
      <c r="E106" s="10"/>
      <c r="G106" s="10"/>
    </row>
    <row r="107" spans="4:7" ht="15.75">
      <c r="D107" s="105"/>
      <c r="E107" s="10"/>
      <c r="G107" s="10"/>
    </row>
    <row r="108" spans="4:7" ht="15.75">
      <c r="D108" s="105"/>
      <c r="E108" s="10"/>
      <c r="G108" s="10"/>
    </row>
    <row r="109" spans="4:7" ht="15.75">
      <c r="D109" s="105"/>
      <c r="E109" s="10"/>
      <c r="G109" s="10"/>
    </row>
    <row r="110" spans="4:7" ht="15.75">
      <c r="D110" s="105"/>
      <c r="E110" s="10"/>
      <c r="G110" s="10"/>
    </row>
    <row r="111" spans="4:7" ht="15.75">
      <c r="D111" s="105"/>
      <c r="E111" s="10"/>
      <c r="G111" s="10"/>
    </row>
    <row r="112" spans="4:7" ht="15.75">
      <c r="D112" s="105"/>
      <c r="E112" s="10"/>
      <c r="G112" s="10"/>
    </row>
    <row r="113" spans="4:7" ht="15.75">
      <c r="D113" s="105"/>
      <c r="E113" s="10"/>
      <c r="G113" s="10"/>
    </row>
    <row r="114" spans="4:7" ht="15.75">
      <c r="D114" s="105"/>
      <c r="E114" s="10"/>
      <c r="G114" s="10"/>
    </row>
    <row r="115" spans="4:7" ht="15.75">
      <c r="D115" s="105"/>
      <c r="E115" s="10"/>
      <c r="G115" s="10"/>
    </row>
    <row r="116" spans="4:7" ht="15.75">
      <c r="D116" s="105"/>
      <c r="E116" s="10"/>
      <c r="G116" s="10"/>
    </row>
    <row r="117" spans="4:7" ht="15.75">
      <c r="D117" s="105"/>
      <c r="E117" s="10"/>
      <c r="G117" s="10"/>
    </row>
    <row r="118" spans="4:7" ht="15.75">
      <c r="D118" s="105"/>
      <c r="E118" s="10"/>
      <c r="G118" s="10"/>
    </row>
    <row r="119" spans="4:7" ht="15.75">
      <c r="D119" s="105"/>
      <c r="E119" s="10"/>
      <c r="G119" s="10"/>
    </row>
    <row r="120" spans="4:7" ht="15.75">
      <c r="D120" s="105"/>
      <c r="E120" s="10"/>
      <c r="G120" s="10"/>
    </row>
    <row r="121" spans="4:7" ht="15.75">
      <c r="D121" s="105"/>
      <c r="E121" s="10"/>
      <c r="G121" s="10"/>
    </row>
    <row r="122" spans="4:7" ht="15.75">
      <c r="D122" s="105"/>
      <c r="E122" s="10"/>
      <c r="G122" s="10"/>
    </row>
    <row r="123" spans="4:7" ht="15.75">
      <c r="D123" s="105"/>
      <c r="E123" s="10"/>
      <c r="G123" s="10"/>
    </row>
    <row r="124" spans="4:7" ht="15.75">
      <c r="D124" s="105"/>
      <c r="E124" s="10"/>
      <c r="G124" s="10"/>
    </row>
    <row r="125" spans="4:7" ht="15.75">
      <c r="D125" s="105"/>
      <c r="E125" s="10"/>
      <c r="G125" s="10"/>
    </row>
    <row r="126" spans="4:7" ht="15.75">
      <c r="D126" s="105"/>
      <c r="E126" s="10"/>
      <c r="G126" s="10"/>
    </row>
    <row r="127" spans="4:7" ht="15.75">
      <c r="D127" s="105"/>
      <c r="E127" s="10"/>
      <c r="G127" s="10"/>
    </row>
    <row r="128" spans="4:7" ht="15.75">
      <c r="D128" s="105"/>
      <c r="E128" s="10"/>
      <c r="G128" s="10"/>
    </row>
    <row r="129" spans="4:7" ht="15.75">
      <c r="D129" s="105"/>
      <c r="E129" s="10"/>
      <c r="G129" s="10"/>
    </row>
    <row r="130" spans="4:7" ht="15.75">
      <c r="D130" s="105"/>
      <c r="E130" s="10"/>
      <c r="G130" s="10"/>
    </row>
    <row r="131" spans="4:7" ht="15.75">
      <c r="D131" s="105"/>
      <c r="E131" s="10"/>
      <c r="G131" s="10"/>
    </row>
    <row r="132" spans="4:7" ht="15.75">
      <c r="D132" s="105"/>
      <c r="E132" s="10"/>
      <c r="G132" s="10"/>
    </row>
    <row r="133" spans="4:7" ht="15.75">
      <c r="D133" s="105"/>
      <c r="E133" s="10"/>
      <c r="G133" s="10"/>
    </row>
    <row r="134" spans="4:7" ht="15.75">
      <c r="D134" s="105"/>
      <c r="E134" s="10"/>
      <c r="G134" s="10"/>
    </row>
    <row r="135" spans="4:7" ht="15.75">
      <c r="D135" s="105"/>
      <c r="E135" s="10"/>
      <c r="G135" s="10"/>
    </row>
    <row r="136" spans="4:7" ht="15.75">
      <c r="D136" s="105"/>
      <c r="E136" s="10"/>
      <c r="G136" s="10"/>
    </row>
    <row r="137" spans="4:7" ht="15.75">
      <c r="D137" s="105"/>
      <c r="E137" s="10"/>
      <c r="G137" s="10"/>
    </row>
    <row r="138" spans="4:7" ht="15.75">
      <c r="D138" s="105"/>
      <c r="E138" s="10"/>
      <c r="G138" s="10"/>
    </row>
    <row r="139" spans="4:7" ht="15.75">
      <c r="D139" s="105"/>
      <c r="E139" s="10"/>
      <c r="G139" s="10"/>
    </row>
    <row r="140" spans="4:7" ht="15.75">
      <c r="D140" s="105"/>
      <c r="E140" s="10"/>
      <c r="G140" s="10"/>
    </row>
    <row r="141" spans="4:7" ht="15.75">
      <c r="D141" s="105"/>
      <c r="E141" s="10"/>
      <c r="G141" s="10"/>
    </row>
    <row r="142" spans="4:7" ht="15.75">
      <c r="D142" s="105"/>
      <c r="E142" s="10"/>
      <c r="G142" s="10"/>
    </row>
    <row r="143" spans="4:7" ht="15.75">
      <c r="D143" s="105"/>
      <c r="E143" s="10"/>
      <c r="G143" s="10"/>
    </row>
    <row r="144" spans="4:7" ht="15.75">
      <c r="D144" s="105"/>
      <c r="E144" s="10"/>
      <c r="G144" s="10"/>
    </row>
    <row r="145" spans="4:7" ht="15.75">
      <c r="D145" s="105"/>
      <c r="E145" s="10"/>
      <c r="G145" s="10"/>
    </row>
    <row r="146" spans="4:7" ht="15.75">
      <c r="D146" s="105"/>
      <c r="E146" s="10"/>
      <c r="G146" s="10"/>
    </row>
    <row r="147" spans="4:7" ht="15.75">
      <c r="D147" s="105"/>
      <c r="E147" s="10"/>
      <c r="G147" s="10"/>
    </row>
    <row r="148" spans="4:7" ht="15.75">
      <c r="D148" s="105"/>
      <c r="E148" s="10"/>
      <c r="G148" s="10"/>
    </row>
    <row r="149" spans="4:7" ht="15.75">
      <c r="D149" s="105"/>
      <c r="E149" s="10"/>
      <c r="G149" s="10"/>
    </row>
    <row r="150" spans="4:7" ht="15.75">
      <c r="D150" s="105"/>
      <c r="E150" s="10"/>
      <c r="G150" s="10"/>
    </row>
    <row r="151" spans="4:7" ht="15.75">
      <c r="D151" s="105"/>
      <c r="E151" s="10"/>
      <c r="G151" s="10"/>
    </row>
    <row r="152" spans="4:7" ht="15.75">
      <c r="D152" s="105"/>
      <c r="E152" s="10"/>
      <c r="G152" s="10"/>
    </row>
    <row r="153" spans="4:7" ht="15.75">
      <c r="D153" s="105"/>
      <c r="E153" s="10"/>
      <c r="G153" s="10"/>
    </row>
    <row r="154" spans="4:7" ht="15.75">
      <c r="D154" s="105"/>
      <c r="E154" s="10"/>
      <c r="G154" s="10"/>
    </row>
    <row r="155" spans="4:7" ht="15.75">
      <c r="D155" s="105"/>
      <c r="E155" s="10"/>
      <c r="G155" s="10"/>
    </row>
    <row r="156" spans="4:7" ht="15.75">
      <c r="D156" s="105"/>
      <c r="E156" s="10"/>
      <c r="G156" s="10"/>
    </row>
    <row r="157" spans="4:7" ht="15.75">
      <c r="D157" s="106"/>
      <c r="E157" s="11"/>
      <c r="G157" s="11"/>
    </row>
    <row r="158" spans="4:7" ht="15.75">
      <c r="D158" s="106"/>
      <c r="E158" s="11"/>
      <c r="G158" s="11"/>
    </row>
    <row r="159" spans="4:7" ht="15.75">
      <c r="D159" s="106"/>
      <c r="E159" s="11"/>
      <c r="G159" s="11"/>
    </row>
    <row r="160" spans="4:7" ht="15.75">
      <c r="D160" s="106"/>
      <c r="E160" s="11"/>
      <c r="G160" s="11"/>
    </row>
    <row r="161" spans="4:7" ht="15.75">
      <c r="D161" s="106"/>
      <c r="E161" s="11"/>
      <c r="G161" s="11"/>
    </row>
    <row r="162" spans="4:7" ht="15.75">
      <c r="D162" s="106"/>
      <c r="E162" s="11"/>
      <c r="G162" s="11"/>
    </row>
    <row r="163" spans="4:7" ht="15.75">
      <c r="D163" s="106"/>
      <c r="E163" s="11"/>
      <c r="G163" s="11"/>
    </row>
    <row r="164" spans="4:7" ht="15.75">
      <c r="D164" s="106"/>
      <c r="E164" s="11"/>
      <c r="G164" s="11"/>
    </row>
    <row r="165" spans="4:7" ht="15.75">
      <c r="D165" s="106"/>
      <c r="E165" s="11"/>
      <c r="G165" s="11"/>
    </row>
    <row r="166" spans="4:7" ht="15.75">
      <c r="D166" s="106"/>
      <c r="E166" s="11"/>
      <c r="G166" s="11"/>
    </row>
    <row r="167" spans="4:7" ht="15.75">
      <c r="D167" s="106"/>
      <c r="E167" s="11"/>
      <c r="G167" s="11"/>
    </row>
  </sheetData>
  <mergeCells count="2">
    <mergeCell ref="A73:G73"/>
    <mergeCell ref="A74:G74"/>
  </mergeCells>
  <printOptions horizontalCentered="1"/>
  <pageMargins left="0.52" right="0.75" top="1.01" bottom="0.22" header="0.63" footer="0.93"/>
  <pageSetup horizontalDpi="300" verticalDpi="300" orientation="portrait" paperSize="9" scale="85" r:id="rId1"/>
  <headerFooter alignWithMargins="0">
    <oddHeader>&amp;C&amp;"Times New Roman,Bold"&amp;12- 2 -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workbookViewId="0" topLeftCell="A41">
      <pane xSplit="1" topLeftCell="B1" activePane="topRight" state="frozen"/>
      <selection pane="topLeft" activeCell="A20" sqref="A20"/>
      <selection pane="topRight" activeCell="F36" sqref="F36"/>
    </sheetView>
  </sheetViews>
  <sheetFormatPr defaultColWidth="9.140625" defaultRowHeight="12.75"/>
  <cols>
    <col min="1" max="1" width="68.7109375" style="1" customWidth="1"/>
    <col min="2" max="2" width="17.00390625" style="10" customWidth="1"/>
    <col min="3" max="3" width="2.28125" style="10" customWidth="1"/>
    <col min="4" max="4" width="17.00390625" style="10" customWidth="1"/>
    <col min="5" max="5" width="3.140625" style="1" customWidth="1"/>
    <col min="6" max="9" width="11.421875" style="1" customWidth="1"/>
    <col min="10" max="10" width="3.140625" style="1" customWidth="1"/>
    <col min="11" max="16384" width="11.421875" style="1" customWidth="1"/>
  </cols>
  <sheetData>
    <row r="1" spans="1:10" ht="18.75">
      <c r="A1" s="197" t="s">
        <v>123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8.75">
      <c r="A2" s="28" t="s">
        <v>122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8.75">
      <c r="A3" s="28"/>
      <c r="B3" s="175"/>
      <c r="C3" s="175"/>
      <c r="D3" s="175"/>
      <c r="E3" s="175"/>
      <c r="F3" s="175"/>
      <c r="G3" s="175"/>
      <c r="H3" s="175"/>
      <c r="I3" s="175"/>
      <c r="J3" s="175"/>
    </row>
    <row r="4" ht="15" customHeight="1">
      <c r="A4" s="155" t="s">
        <v>53</v>
      </c>
    </row>
    <row r="5" ht="3" customHeight="1">
      <c r="A5" s="155"/>
    </row>
    <row r="6" ht="15.75">
      <c r="A6" s="155"/>
    </row>
    <row r="7" spans="1:4" ht="7.5" customHeight="1">
      <c r="A7" s="155"/>
      <c r="B7" s="161"/>
      <c r="C7" s="171"/>
      <c r="D7" s="161"/>
    </row>
    <row r="8" spans="1:4" ht="15.75">
      <c r="A8" s="155"/>
      <c r="B8" s="162" t="str">
        <f>+D8</f>
        <v>6 months</v>
      </c>
      <c r="C8" s="172"/>
      <c r="D8" s="162" t="s">
        <v>111</v>
      </c>
    </row>
    <row r="9" spans="1:4" ht="15.75">
      <c r="A9" s="155"/>
      <c r="B9" s="162" t="s">
        <v>29</v>
      </c>
      <c r="C9" s="172"/>
      <c r="D9" s="162" t="s">
        <v>29</v>
      </c>
    </row>
    <row r="10" spans="1:4" ht="15.75">
      <c r="A10" s="155"/>
      <c r="B10" s="163" t="s">
        <v>113</v>
      </c>
      <c r="C10" s="173"/>
      <c r="D10" s="163" t="s">
        <v>112</v>
      </c>
    </row>
    <row r="11" spans="1:4" ht="3.75" customHeight="1">
      <c r="A11" s="157"/>
      <c r="B11" s="158"/>
      <c r="C11" s="158"/>
      <c r="D11" s="158"/>
    </row>
    <row r="12" spans="1:4" ht="15.75">
      <c r="A12" s="157"/>
      <c r="B12" s="156" t="s">
        <v>54</v>
      </c>
      <c r="C12" s="156"/>
      <c r="D12" s="156" t="s">
        <v>54</v>
      </c>
    </row>
    <row r="13" spans="1:4" ht="15.75">
      <c r="A13" s="155" t="s">
        <v>59</v>
      </c>
      <c r="B13" s="158"/>
      <c r="C13" s="158"/>
      <c r="D13" s="158"/>
    </row>
    <row r="14" spans="1:4" ht="15.75">
      <c r="A14" s="157" t="s">
        <v>79</v>
      </c>
      <c r="B14" s="10">
        <f>-5120-3947-226</f>
        <v>-9293</v>
      </c>
      <c r="D14" s="10">
        <v>-4467</v>
      </c>
    </row>
    <row r="15" ht="15.75">
      <c r="A15" s="157"/>
    </row>
    <row r="16" ht="15.75">
      <c r="A16" s="157" t="s">
        <v>55</v>
      </c>
    </row>
    <row r="17" ht="6.75" customHeight="1">
      <c r="A17" s="157"/>
    </row>
    <row r="18" spans="1:4" ht="15.75">
      <c r="A18" s="157" t="s">
        <v>76</v>
      </c>
      <c r="B18" s="10">
        <f>408+1</f>
        <v>409</v>
      </c>
      <c r="D18" s="10">
        <v>383</v>
      </c>
    </row>
    <row r="19" spans="1:10" ht="15.75">
      <c r="A19" s="157" t="s">
        <v>77</v>
      </c>
      <c r="B19" s="113">
        <f>2530-57+1243+532+3947+226</f>
        <v>8421</v>
      </c>
      <c r="C19" s="66"/>
      <c r="D19" s="113">
        <v>3585</v>
      </c>
      <c r="E19" s="11"/>
      <c r="J19" s="11">
        <f>+B19+B18</f>
        <v>8830</v>
      </c>
    </row>
    <row r="20" ht="6" customHeight="1">
      <c r="A20" s="157"/>
    </row>
    <row r="21" spans="1:4" ht="15.75">
      <c r="A21" s="159" t="s">
        <v>56</v>
      </c>
      <c r="B21" s="10">
        <f>SUM(B14:B19)</f>
        <v>-463</v>
      </c>
      <c r="D21" s="10">
        <f>SUM(D14:D19)</f>
        <v>-499</v>
      </c>
    </row>
    <row r="22" ht="15.75">
      <c r="A22" s="157"/>
    </row>
    <row r="23" ht="15.75">
      <c r="A23" s="159" t="s">
        <v>83</v>
      </c>
    </row>
    <row r="24" spans="1:4" ht="15.75">
      <c r="A24" s="157" t="s">
        <v>72</v>
      </c>
      <c r="B24" s="10">
        <f>3596-116</f>
        <v>3480</v>
      </c>
      <c r="D24" s="10">
        <v>-228</v>
      </c>
    </row>
    <row r="25" spans="1:4" ht="15.75">
      <c r="A25" s="157" t="s">
        <v>73</v>
      </c>
      <c r="B25" s="10">
        <f>-1456-157-1244</f>
        <v>-2857</v>
      </c>
      <c r="D25" s="10">
        <v>-337</v>
      </c>
    </row>
    <row r="26" spans="1:4" ht="15.75">
      <c r="A26" s="157" t="s">
        <v>74</v>
      </c>
      <c r="B26" s="10">
        <v>-2530</v>
      </c>
      <c r="D26" s="10">
        <v>-2789</v>
      </c>
    </row>
    <row r="27" spans="1:4" ht="15.75">
      <c r="A27" s="157" t="s">
        <v>75</v>
      </c>
      <c r="B27" s="10">
        <v>57</v>
      </c>
      <c r="D27" s="10">
        <v>94</v>
      </c>
    </row>
    <row r="28" spans="1:4" ht="15.75">
      <c r="A28" s="157" t="s">
        <v>85</v>
      </c>
      <c r="B28" s="10">
        <v>-598</v>
      </c>
      <c r="D28" s="10">
        <v>-164</v>
      </c>
    </row>
    <row r="29" ht="15.75">
      <c r="A29" s="157"/>
    </row>
    <row r="30" spans="1:4" ht="15.75">
      <c r="A30" s="157" t="s">
        <v>87</v>
      </c>
      <c r="B30" s="115">
        <f>SUM(B21:B28)</f>
        <v>-2911</v>
      </c>
      <c r="C30" s="66"/>
      <c r="D30" s="115">
        <f>SUM(D21:D28)</f>
        <v>-3923</v>
      </c>
    </row>
    <row r="31" ht="15.75">
      <c r="A31" s="157"/>
    </row>
    <row r="32" ht="15.75">
      <c r="A32" s="155" t="s">
        <v>30</v>
      </c>
    </row>
    <row r="33" spans="1:4" ht="16.5" customHeight="1">
      <c r="A33" s="157" t="s">
        <v>78</v>
      </c>
      <c r="B33" s="10">
        <f>-2151-511</f>
        <v>-2662</v>
      </c>
      <c r="D33" s="10">
        <v>-64</v>
      </c>
    </row>
    <row r="34" spans="1:4" ht="15.75">
      <c r="A34" s="157" t="s">
        <v>100</v>
      </c>
      <c r="B34" s="10">
        <v>1</v>
      </c>
      <c r="D34" s="10">
        <v>24</v>
      </c>
    </row>
    <row r="35" spans="1:4" ht="15.75">
      <c r="A35" s="157" t="s">
        <v>99</v>
      </c>
      <c r="B35" s="10">
        <v>-658</v>
      </c>
      <c r="D35" s="10">
        <v>-971</v>
      </c>
    </row>
    <row r="36" spans="1:4" ht="15.75">
      <c r="A36" s="157" t="s">
        <v>88</v>
      </c>
      <c r="B36" s="115">
        <f>+B33+B34+B35</f>
        <v>-3319</v>
      </c>
      <c r="C36" s="115"/>
      <c r="D36" s="115">
        <f>+D33+D34+D35</f>
        <v>-1011</v>
      </c>
    </row>
    <row r="37" ht="15.75">
      <c r="A37" s="157"/>
    </row>
    <row r="38" spans="1:4" s="107" customFormat="1" ht="15.75">
      <c r="A38" s="164" t="s">
        <v>31</v>
      </c>
      <c r="B38" s="160"/>
      <c r="C38" s="160"/>
      <c r="D38" s="160"/>
    </row>
    <row r="39" spans="1:4" s="107" customFormat="1" ht="15.75">
      <c r="A39" s="157" t="s">
        <v>125</v>
      </c>
      <c r="B39" s="160">
        <v>-1772</v>
      </c>
      <c r="C39" s="160"/>
      <c r="D39" s="160">
        <v>-21</v>
      </c>
    </row>
    <row r="40" spans="1:4" s="107" customFormat="1" ht="15.75">
      <c r="A40" s="159" t="s">
        <v>98</v>
      </c>
      <c r="B40" s="160">
        <v>18597</v>
      </c>
      <c r="C40" s="160"/>
      <c r="D40" s="160">
        <v>0</v>
      </c>
    </row>
    <row r="41" spans="1:4" s="107" customFormat="1" ht="15.75">
      <c r="A41" s="157" t="s">
        <v>89</v>
      </c>
      <c r="B41" s="115">
        <f>SUM(B39:B40)</f>
        <v>16825</v>
      </c>
      <c r="C41" s="66"/>
      <c r="D41" s="115">
        <f>SUM(D39:D40)</f>
        <v>-21</v>
      </c>
    </row>
    <row r="42" ht="15.75">
      <c r="A42" s="157"/>
    </row>
    <row r="43" spans="1:4" s="107" customFormat="1" ht="15.75">
      <c r="A43" s="159" t="s">
        <v>57</v>
      </c>
      <c r="B43" s="160">
        <f>+B30+B36+B41</f>
        <v>10595</v>
      </c>
      <c r="C43" s="160"/>
      <c r="D43" s="160">
        <f>+D30+D36+D41</f>
        <v>-4955</v>
      </c>
    </row>
    <row r="44" ht="15.75">
      <c r="A44" s="157"/>
    </row>
    <row r="45" spans="1:4" ht="15.75">
      <c r="A45" s="157" t="s">
        <v>80</v>
      </c>
      <c r="B45" s="10">
        <v>-58247</v>
      </c>
      <c r="D45" s="10">
        <v>-55553</v>
      </c>
    </row>
    <row r="46" ht="15.75">
      <c r="A46" s="157"/>
    </row>
    <row r="47" spans="1:4" ht="16.5" thickBot="1">
      <c r="A47" s="157" t="s">
        <v>81</v>
      </c>
      <c r="B47" s="121">
        <f>+B43+B45</f>
        <v>-47652</v>
      </c>
      <c r="C47" s="66"/>
      <c r="D47" s="121">
        <f>+D43+D45</f>
        <v>-60508</v>
      </c>
    </row>
    <row r="48" spans="1:4" ht="30.75" customHeight="1" thickTop="1">
      <c r="A48" s="157"/>
      <c r="B48" s="66"/>
      <c r="C48" s="66"/>
      <c r="D48" s="66"/>
    </row>
    <row r="49" spans="2:4" ht="15.75">
      <c r="B49" s="66"/>
      <c r="C49" s="66"/>
      <c r="D49" s="66"/>
    </row>
    <row r="50" ht="15.75">
      <c r="A50" s="169"/>
    </row>
    <row r="51" ht="15.75">
      <c r="A51" s="157"/>
    </row>
    <row r="52" spans="1:4" ht="15.75">
      <c r="A52" s="196" t="s">
        <v>58</v>
      </c>
      <c r="B52" s="196"/>
      <c r="C52" s="170"/>
      <c r="D52"/>
    </row>
    <row r="53" spans="1:4" ht="15.75">
      <c r="A53" s="196" t="s">
        <v>108</v>
      </c>
      <c r="B53" s="196"/>
      <c r="C53" s="170"/>
      <c r="D53"/>
    </row>
    <row r="54" ht="15.75">
      <c r="A54" s="155"/>
    </row>
    <row r="55" ht="15.75">
      <c r="A55" s="157"/>
    </row>
    <row r="56" ht="15.75">
      <c r="A56" s="157"/>
    </row>
  </sheetData>
  <mergeCells count="3">
    <mergeCell ref="A52:B52"/>
    <mergeCell ref="A53:B53"/>
    <mergeCell ref="A1:J1"/>
  </mergeCells>
  <printOptions/>
  <pageMargins left="0.95" right="0.75" top="1.17" bottom="0.61" header="0.64" footer="0.5"/>
  <pageSetup horizontalDpi="300" verticalDpi="300" orientation="portrait" paperSize="9" scale="78" r:id="rId2"/>
  <headerFooter alignWithMargins="0">
    <oddHeader>&amp;C&amp;"Times New Roman,Bold"&amp;12- 3 -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8"/>
  <sheetViews>
    <sheetView zoomScale="80" zoomScaleNormal="80" workbookViewId="0" topLeftCell="A25">
      <selection activeCell="A8" sqref="A8"/>
    </sheetView>
  </sheetViews>
  <sheetFormatPr defaultColWidth="9.140625" defaultRowHeight="12.75"/>
  <cols>
    <col min="1" max="1" width="42.8515625" style="1" customWidth="1"/>
    <col min="2" max="2" width="13.421875" style="1" customWidth="1"/>
    <col min="3" max="3" width="1.1484375" style="1" customWidth="1"/>
    <col min="4" max="4" width="15.421875" style="1" customWidth="1"/>
    <col min="5" max="5" width="0.9921875" style="1" customWidth="1"/>
    <col min="6" max="6" width="10.00390625" style="1" hidden="1" customWidth="1"/>
    <col min="7" max="7" width="11.28125" style="1" hidden="1" customWidth="1"/>
    <col min="8" max="8" width="18.421875" style="1" customWidth="1"/>
    <col min="9" max="9" width="1.28515625" style="1" customWidth="1"/>
    <col min="10" max="10" width="15.7109375" style="1" customWidth="1"/>
    <col min="11" max="16384" width="9.140625" style="1" customWidth="1"/>
  </cols>
  <sheetData>
    <row r="1" ht="18.75" customHeight="1"/>
    <row r="2" spans="1:10" ht="18.75">
      <c r="A2" s="185" t="s">
        <v>117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6.5">
      <c r="A3" s="198" t="str">
        <f>+'group cash flow stmt'!A2</f>
        <v>(formerly known as Malaysia Pacific Land Berhad)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5.75">
      <c r="A5" s="199" t="s">
        <v>63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5.75">
      <c r="A6" s="19" t="s">
        <v>114</v>
      </c>
      <c r="B6" s="19"/>
      <c r="C6" s="19"/>
      <c r="D6" s="19"/>
      <c r="E6" s="19"/>
      <c r="F6" s="19"/>
      <c r="G6" s="19"/>
      <c r="H6" s="19"/>
      <c r="I6" s="19"/>
      <c r="J6" s="19"/>
    </row>
    <row r="7" spans="2:10" s="186" customFormat="1" ht="16.5">
      <c r="B7" s="139"/>
      <c r="C7" s="139"/>
      <c r="D7" s="139"/>
      <c r="E7" s="139"/>
      <c r="F7" s="139"/>
      <c r="G7" s="139"/>
      <c r="H7" s="139"/>
      <c r="I7" s="139"/>
      <c r="J7" s="139"/>
    </row>
    <row r="8" spans="2:10" s="16" customFormat="1" ht="16.5">
      <c r="B8" s="125"/>
      <c r="C8" s="17"/>
      <c r="D8" s="125"/>
      <c r="E8" s="17"/>
      <c r="F8" s="126" t="s">
        <v>33</v>
      </c>
      <c r="G8" s="17"/>
      <c r="H8" s="125" t="s">
        <v>119</v>
      </c>
      <c r="I8" s="17"/>
      <c r="J8" s="125"/>
    </row>
    <row r="9" spans="2:10" ht="16.5">
      <c r="B9" s="187"/>
      <c r="C9" s="15"/>
      <c r="D9" s="126" t="s">
        <v>118</v>
      </c>
      <c r="E9" s="15"/>
      <c r="F9" s="15"/>
      <c r="G9" s="15"/>
      <c r="H9" s="126" t="s">
        <v>120</v>
      </c>
      <c r="I9" s="15"/>
      <c r="J9" s="126" t="s">
        <v>12</v>
      </c>
    </row>
    <row r="10" spans="2:10" s="16" customFormat="1" ht="16.5">
      <c r="B10" s="126" t="s">
        <v>32</v>
      </c>
      <c r="C10" s="17"/>
      <c r="D10" s="126" t="s">
        <v>62</v>
      </c>
      <c r="E10" s="17"/>
      <c r="F10" s="126" t="s">
        <v>34</v>
      </c>
      <c r="G10" s="17"/>
      <c r="H10" s="126" t="s">
        <v>36</v>
      </c>
      <c r="I10" s="17"/>
      <c r="J10" s="126" t="s">
        <v>50</v>
      </c>
    </row>
    <row r="11" spans="2:10" s="16" customFormat="1" ht="16.5">
      <c r="B11" s="127" t="s">
        <v>69</v>
      </c>
      <c r="C11" s="17"/>
      <c r="D11" s="127" t="s">
        <v>33</v>
      </c>
      <c r="E11" s="17"/>
      <c r="F11" s="127" t="s">
        <v>35</v>
      </c>
      <c r="G11" s="17"/>
      <c r="H11" s="127" t="s">
        <v>86</v>
      </c>
      <c r="I11" s="17"/>
      <c r="J11" s="127" t="s">
        <v>51</v>
      </c>
    </row>
    <row r="12" spans="2:10" s="16" customFormat="1" ht="4.5" customHeight="1">
      <c r="B12" s="17"/>
      <c r="C12" s="17"/>
      <c r="D12" s="17"/>
      <c r="E12" s="17"/>
      <c r="F12" s="17"/>
      <c r="G12" s="17"/>
      <c r="H12" s="17"/>
      <c r="I12" s="17"/>
      <c r="J12" s="17"/>
    </row>
    <row r="13" spans="2:10" s="16" customFormat="1" ht="16.5">
      <c r="B13" s="17" t="s">
        <v>1</v>
      </c>
      <c r="C13" s="17"/>
      <c r="D13" s="17" t="s">
        <v>1</v>
      </c>
      <c r="E13" s="17"/>
      <c r="F13" s="17" t="s">
        <v>1</v>
      </c>
      <c r="G13" s="17"/>
      <c r="H13" s="17" t="s">
        <v>1</v>
      </c>
      <c r="I13" s="17"/>
      <c r="J13" s="17" t="s">
        <v>1</v>
      </c>
    </row>
    <row r="14" ht="9" customHeight="1">
      <c r="A14" s="16"/>
    </row>
    <row r="15" spans="1:10" ht="15.75">
      <c r="A15" s="124"/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.75"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>
      <c r="A17" s="1" t="s">
        <v>101</v>
      </c>
      <c r="B17" s="10">
        <v>154000</v>
      </c>
      <c r="C17" s="10"/>
      <c r="D17" s="10">
        <f>22276-4326</f>
        <v>17950</v>
      </c>
      <c r="E17" s="10"/>
      <c r="F17" s="10"/>
      <c r="G17" s="10"/>
      <c r="H17" s="10">
        <v>4647</v>
      </c>
      <c r="I17" s="10"/>
      <c r="J17" s="10">
        <f>+B17+D17+H17</f>
        <v>176597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>
      <c r="A19" s="1" t="s">
        <v>105</v>
      </c>
      <c r="B19" s="10">
        <f>18590+7</f>
        <v>18597</v>
      </c>
      <c r="C19" s="10"/>
      <c r="D19" s="10">
        <v>0</v>
      </c>
      <c r="E19" s="10">
        <v>0</v>
      </c>
      <c r="F19" s="10"/>
      <c r="G19" s="10"/>
      <c r="H19" s="10">
        <v>0</v>
      </c>
      <c r="I19" s="10"/>
      <c r="J19" s="10">
        <f>+B19+D19+H19</f>
        <v>18597</v>
      </c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.75">
      <c r="A21" s="1" t="s">
        <v>104</v>
      </c>
      <c r="B21" s="10">
        <v>0</v>
      </c>
      <c r="C21" s="10"/>
      <c r="D21" s="10">
        <v>0</v>
      </c>
      <c r="E21" s="10"/>
      <c r="F21" s="10"/>
      <c r="G21" s="10"/>
      <c r="H21" s="10">
        <f>-5604-3947-226</f>
        <v>-9777</v>
      </c>
      <c r="I21" s="66"/>
      <c r="J21" s="10">
        <f>+B21+D21+H21</f>
        <v>-9777</v>
      </c>
    </row>
    <row r="22" spans="2:10" ht="15.75">
      <c r="B22" s="10"/>
      <c r="C22" s="66"/>
      <c r="D22" s="10"/>
      <c r="E22" s="66"/>
      <c r="F22" s="10"/>
      <c r="G22" s="10"/>
      <c r="H22" s="10"/>
      <c r="I22" s="66"/>
      <c r="J22" s="10"/>
    </row>
    <row r="23" spans="1:10" ht="16.5" thickBot="1">
      <c r="A23" s="1" t="s">
        <v>116</v>
      </c>
      <c r="B23" s="121">
        <f>+B17+B21+B19</f>
        <v>172597</v>
      </c>
      <c r="C23" s="66"/>
      <c r="D23" s="121">
        <f>+D17+D21+D19</f>
        <v>17950</v>
      </c>
      <c r="E23" s="66"/>
      <c r="F23" s="115"/>
      <c r="G23" s="115"/>
      <c r="H23" s="121">
        <f>+H17+H21+H19</f>
        <v>-5130</v>
      </c>
      <c r="I23" s="66"/>
      <c r="J23" s="121">
        <f>+J17+J21+J19</f>
        <v>185417</v>
      </c>
    </row>
    <row r="24" spans="2:10" ht="16.5" thickTop="1">
      <c r="B24" s="10"/>
      <c r="C24" s="66"/>
      <c r="D24" s="10"/>
      <c r="E24" s="66"/>
      <c r="F24" s="10"/>
      <c r="G24" s="10"/>
      <c r="H24" s="10"/>
      <c r="I24" s="66"/>
      <c r="J24" s="10"/>
    </row>
    <row r="25" spans="2:10" ht="15.75">
      <c r="B25" s="10"/>
      <c r="C25" s="66"/>
      <c r="D25" s="10"/>
      <c r="E25" s="66"/>
      <c r="F25" s="10"/>
      <c r="G25" s="10"/>
      <c r="H25" s="10"/>
      <c r="I25" s="66"/>
      <c r="J25" s="10"/>
    </row>
    <row r="26" spans="2:10" ht="15.75">
      <c r="B26" s="10"/>
      <c r="C26" s="66"/>
      <c r="D26" s="10"/>
      <c r="E26" s="66"/>
      <c r="F26" s="10"/>
      <c r="G26" s="10"/>
      <c r="H26" s="10"/>
      <c r="I26" s="66"/>
      <c r="J26" s="10"/>
    </row>
    <row r="27" spans="1:10" ht="15.75">
      <c r="A27" s="1" t="s">
        <v>91</v>
      </c>
      <c r="B27" s="10">
        <v>99000</v>
      </c>
      <c r="C27" s="10"/>
      <c r="D27" s="10">
        <f>22276-4326</f>
        <v>17950</v>
      </c>
      <c r="E27" s="10"/>
      <c r="F27" s="10"/>
      <c r="G27" s="10"/>
      <c r="H27" s="10">
        <v>41490</v>
      </c>
      <c r="I27" s="10"/>
      <c r="J27" s="10">
        <f>+B27+D27+H27</f>
        <v>158440</v>
      </c>
    </row>
    <row r="28" spans="2:10" ht="15.75"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" t="s">
        <v>104</v>
      </c>
      <c r="B29" s="10">
        <v>0</v>
      </c>
      <c r="C29" s="10"/>
      <c r="D29" s="10">
        <v>0</v>
      </c>
      <c r="E29" s="10"/>
      <c r="F29" s="10"/>
      <c r="G29" s="10"/>
      <c r="H29" s="10">
        <v>-4808</v>
      </c>
      <c r="I29" s="10"/>
      <c r="J29" s="10">
        <f>+B29+D29+H29</f>
        <v>-4808</v>
      </c>
    </row>
    <row r="30" spans="2:10" ht="15.75">
      <c r="B30" s="10"/>
      <c r="C30" s="66"/>
      <c r="D30" s="10"/>
      <c r="E30" s="66"/>
      <c r="F30" s="10"/>
      <c r="G30" s="10"/>
      <c r="H30" s="10"/>
      <c r="I30" s="66"/>
      <c r="J30" s="10"/>
    </row>
    <row r="31" spans="1:10" ht="16.5" thickBot="1">
      <c r="A31" s="1" t="s">
        <v>115</v>
      </c>
      <c r="B31" s="121">
        <f>+B27+B29</f>
        <v>99000</v>
      </c>
      <c r="C31" s="66"/>
      <c r="D31" s="121">
        <f>+D27+D29</f>
        <v>17950</v>
      </c>
      <c r="E31" s="66"/>
      <c r="F31" s="115"/>
      <c r="G31" s="115"/>
      <c r="H31" s="121">
        <f>+H27+H29</f>
        <v>36682</v>
      </c>
      <c r="I31" s="66"/>
      <c r="J31" s="121">
        <f>+J27+J29</f>
        <v>153632</v>
      </c>
    </row>
    <row r="32" spans="2:10" ht="16.5" thickTop="1">
      <c r="B32" s="10"/>
      <c r="C32" s="66"/>
      <c r="D32" s="10"/>
      <c r="E32" s="66"/>
      <c r="F32" s="10"/>
      <c r="G32" s="10"/>
      <c r="H32" s="10"/>
      <c r="I32" s="66"/>
      <c r="J32" s="10"/>
    </row>
    <row r="33" spans="2:10" ht="15.75">
      <c r="B33" s="10"/>
      <c r="C33" s="66"/>
      <c r="D33" s="10"/>
      <c r="E33" s="66"/>
      <c r="F33" s="10"/>
      <c r="G33" s="10"/>
      <c r="H33" s="10"/>
      <c r="I33" s="66"/>
      <c r="J33" s="10"/>
    </row>
    <row r="34" spans="2:10" ht="15.75">
      <c r="B34" s="66"/>
      <c r="C34" s="66"/>
      <c r="D34" s="66"/>
      <c r="E34" s="66"/>
      <c r="F34" s="66"/>
      <c r="G34" s="10"/>
      <c r="H34" s="10"/>
      <c r="I34" s="10"/>
      <c r="J34" s="10"/>
    </row>
    <row r="35" spans="2:10" ht="15.75">
      <c r="B35" s="66"/>
      <c r="C35" s="66"/>
      <c r="D35" s="66"/>
      <c r="E35" s="66"/>
      <c r="F35" s="66"/>
      <c r="G35" s="10"/>
      <c r="H35" s="10"/>
      <c r="I35" s="10"/>
      <c r="J35" s="10"/>
    </row>
    <row r="36" spans="1:10" s="2" customFormat="1" ht="15.75">
      <c r="A36" s="200" t="s">
        <v>44</v>
      </c>
      <c r="B36" s="200"/>
      <c r="C36" s="200"/>
      <c r="D36" s="200"/>
      <c r="E36" s="200"/>
      <c r="F36" s="200"/>
      <c r="G36" s="200"/>
      <c r="H36" s="200"/>
      <c r="I36" s="200"/>
      <c r="J36" s="200"/>
    </row>
    <row r="37" spans="1:10" s="2" customFormat="1" ht="15.75">
      <c r="A37" s="194" t="s">
        <v>106</v>
      </c>
      <c r="B37" s="194"/>
      <c r="C37" s="194"/>
      <c r="D37" s="194"/>
      <c r="E37" s="194"/>
      <c r="F37" s="194"/>
      <c r="G37" s="194"/>
      <c r="H37" s="194"/>
      <c r="I37" s="194"/>
      <c r="J37" s="194"/>
    </row>
    <row r="38" spans="2:10" ht="15.75">
      <c r="B38" s="66"/>
      <c r="C38" s="66"/>
      <c r="D38" s="66"/>
      <c r="E38" s="66"/>
      <c r="F38" s="66"/>
      <c r="G38" s="10"/>
      <c r="H38" s="10"/>
      <c r="I38" s="10"/>
      <c r="J38" s="10"/>
    </row>
    <row r="39" spans="2:10" ht="15.75">
      <c r="B39" s="66"/>
      <c r="C39" s="66"/>
      <c r="D39" s="66"/>
      <c r="E39" s="66"/>
      <c r="F39" s="66"/>
      <c r="G39" s="10"/>
      <c r="H39" s="10"/>
      <c r="I39" s="10"/>
      <c r="J39" s="10"/>
    </row>
    <row r="40" spans="2:10" ht="15.75">
      <c r="B40" s="66"/>
      <c r="C40" s="66"/>
      <c r="D40" s="66"/>
      <c r="E40" s="66"/>
      <c r="F40" s="66"/>
      <c r="G40" s="10"/>
      <c r="H40" s="10"/>
      <c r="I40" s="10"/>
      <c r="J40" s="10"/>
    </row>
    <row r="41" spans="1:10" ht="7.5" customHeight="1">
      <c r="A41" s="2"/>
      <c r="B41" s="66"/>
      <c r="C41" s="66"/>
      <c r="D41" s="66"/>
      <c r="E41" s="66"/>
      <c r="F41" s="66"/>
      <c r="G41" s="10"/>
      <c r="H41" s="10"/>
      <c r="I41" s="10"/>
      <c r="J41" s="10"/>
    </row>
    <row r="42" spans="1:10" ht="15.75">
      <c r="A42" s="2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.75">
      <c r="A43" s="124"/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5.75">
      <c r="B44" s="10"/>
      <c r="C44" s="10"/>
      <c r="D44" s="10"/>
      <c r="E44" s="10"/>
      <c r="F44" s="10"/>
      <c r="G44" s="10"/>
      <c r="H44" s="10"/>
      <c r="I44" s="10"/>
      <c r="J44" s="10"/>
    </row>
    <row r="45" spans="2:10" ht="15.75">
      <c r="B45" s="10"/>
      <c r="C45" s="10"/>
      <c r="D45" s="10"/>
      <c r="E45" s="10"/>
      <c r="F45" s="10"/>
      <c r="G45" s="10"/>
      <c r="H45" s="10"/>
      <c r="I45" s="10"/>
      <c r="J45" s="10"/>
    </row>
    <row r="46" spans="2:10" ht="15.75">
      <c r="B46" s="66"/>
      <c r="C46" s="66"/>
      <c r="D46" s="66"/>
      <c r="E46" s="66"/>
      <c r="F46" s="66"/>
      <c r="G46" s="10"/>
      <c r="H46" s="10"/>
      <c r="I46" s="10"/>
      <c r="J46" s="10"/>
    </row>
    <row r="47" spans="2:10" ht="15.75">
      <c r="B47" s="66"/>
      <c r="C47" s="66"/>
      <c r="D47" s="66"/>
      <c r="E47" s="66"/>
      <c r="F47" s="66"/>
      <c r="G47" s="10"/>
      <c r="H47" s="10"/>
      <c r="I47" s="10"/>
      <c r="J47" s="10"/>
    </row>
    <row r="48" spans="2:10" ht="16.5" customHeight="1">
      <c r="B48" s="66"/>
      <c r="C48" s="66"/>
      <c r="D48" s="66"/>
      <c r="E48" s="66"/>
      <c r="F48" s="66"/>
      <c r="G48" s="10"/>
      <c r="H48" s="10"/>
      <c r="I48" s="10"/>
      <c r="J48" s="10"/>
    </row>
    <row r="49" spans="2:10" ht="16.5" customHeight="1">
      <c r="B49" s="66"/>
      <c r="C49" s="66"/>
      <c r="D49" s="66"/>
      <c r="E49" s="66"/>
      <c r="F49" s="66"/>
      <c r="G49" s="10"/>
      <c r="H49" s="10"/>
      <c r="I49" s="10"/>
      <c r="J49" s="10"/>
    </row>
    <row r="50" spans="2:10" ht="16.5" thickBot="1">
      <c r="B50" s="121"/>
      <c r="C50" s="66"/>
      <c r="D50" s="121"/>
      <c r="E50" s="66"/>
      <c r="F50" s="115"/>
      <c r="G50" s="10"/>
      <c r="H50" s="121"/>
      <c r="I50" s="10"/>
      <c r="J50" s="121"/>
    </row>
    <row r="51" spans="2:10" ht="16.5" thickTop="1">
      <c r="B51" s="66"/>
      <c r="C51" s="66"/>
      <c r="D51" s="66"/>
      <c r="E51" s="66"/>
      <c r="F51" s="66"/>
      <c r="G51" s="10"/>
      <c r="H51" s="10"/>
      <c r="I51" s="10"/>
      <c r="J51" s="10"/>
    </row>
    <row r="52" spans="2:10" ht="15.75">
      <c r="B52" s="66"/>
      <c r="C52" s="66"/>
      <c r="D52" s="66"/>
      <c r="E52" s="66"/>
      <c r="F52" s="66"/>
      <c r="G52" s="10"/>
      <c r="H52" s="10"/>
      <c r="I52" s="10"/>
      <c r="J52" s="10"/>
    </row>
    <row r="53" spans="2:10" ht="15.75">
      <c r="B53" s="66"/>
      <c r="C53" s="66"/>
      <c r="D53" s="66"/>
      <c r="E53" s="66"/>
      <c r="F53" s="66"/>
      <c r="G53" s="10"/>
      <c r="H53" s="10"/>
      <c r="I53" s="10"/>
      <c r="J53" s="10"/>
    </row>
    <row r="54" spans="2:10" ht="15.75">
      <c r="B54" s="66"/>
      <c r="C54" s="66"/>
      <c r="D54" s="66"/>
      <c r="E54" s="66"/>
      <c r="F54" s="66"/>
      <c r="G54" s="10"/>
      <c r="H54" s="10"/>
      <c r="I54" s="10"/>
      <c r="J54" s="10"/>
    </row>
    <row r="55" spans="2:10" ht="15.75">
      <c r="B55" s="66"/>
      <c r="C55" s="66"/>
      <c r="D55" s="66"/>
      <c r="E55" s="66"/>
      <c r="F55" s="66"/>
      <c r="G55" s="10"/>
      <c r="H55" s="10"/>
      <c r="I55" s="10"/>
      <c r="J55" s="10"/>
    </row>
    <row r="56" spans="2:10" ht="15.75">
      <c r="B56" s="66"/>
      <c r="C56" s="66"/>
      <c r="D56" s="66"/>
      <c r="E56" s="66"/>
      <c r="F56" s="66"/>
      <c r="G56" s="10"/>
      <c r="H56" s="10"/>
      <c r="I56" s="10"/>
      <c r="J56" s="10"/>
    </row>
    <row r="57" spans="2:10" ht="15.75">
      <c r="B57" s="66"/>
      <c r="C57" s="66"/>
      <c r="D57" s="66"/>
      <c r="E57" s="66"/>
      <c r="F57" s="66"/>
      <c r="G57" s="10"/>
      <c r="H57" s="10"/>
      <c r="I57" s="10"/>
      <c r="J57" s="10"/>
    </row>
    <row r="58" spans="2:10" ht="15.75">
      <c r="B58" s="66"/>
      <c r="C58" s="66"/>
      <c r="D58" s="66"/>
      <c r="E58" s="66"/>
      <c r="F58" s="66"/>
      <c r="G58" s="10"/>
      <c r="H58" s="10"/>
      <c r="I58" s="10"/>
      <c r="J58" s="10"/>
    </row>
    <row r="59" spans="2:10" ht="15.75">
      <c r="B59" s="66"/>
      <c r="C59" s="66"/>
      <c r="D59" s="66"/>
      <c r="E59" s="66"/>
      <c r="F59" s="66"/>
      <c r="G59" s="10"/>
      <c r="H59" s="10"/>
      <c r="I59" s="10"/>
      <c r="J59" s="10"/>
    </row>
    <row r="60" spans="2:10" ht="15.75">
      <c r="B60" s="66"/>
      <c r="C60" s="66"/>
      <c r="D60" s="66"/>
      <c r="E60" s="66"/>
      <c r="F60" s="66"/>
      <c r="G60" s="10"/>
      <c r="H60" s="10"/>
      <c r="I60" s="10"/>
      <c r="J60" s="10"/>
    </row>
    <row r="61" spans="2:10" ht="15.75">
      <c r="B61" s="66"/>
      <c r="C61" s="66"/>
      <c r="D61" s="66"/>
      <c r="E61" s="66"/>
      <c r="F61" s="66"/>
      <c r="G61" s="10"/>
      <c r="H61" s="10"/>
      <c r="I61" s="10"/>
      <c r="J61" s="10"/>
    </row>
    <row r="62" spans="2:10" ht="15.75">
      <c r="B62" s="66"/>
      <c r="C62" s="66"/>
      <c r="D62" s="66"/>
      <c r="E62" s="66"/>
      <c r="F62" s="66"/>
      <c r="G62" s="10"/>
      <c r="H62" s="10"/>
      <c r="I62" s="10"/>
      <c r="J62" s="10"/>
    </row>
    <row r="63" spans="2:10" ht="15.75">
      <c r="B63" s="66"/>
      <c r="C63" s="66"/>
      <c r="D63" s="66"/>
      <c r="E63" s="66"/>
      <c r="F63" s="66"/>
      <c r="G63" s="10"/>
      <c r="H63" s="10"/>
      <c r="I63" s="10"/>
      <c r="J63" s="10"/>
    </row>
    <row r="64" spans="2:10" ht="15.75">
      <c r="B64" s="66"/>
      <c r="C64" s="66"/>
      <c r="D64" s="66"/>
      <c r="E64" s="66"/>
      <c r="F64" s="66"/>
      <c r="G64" s="10"/>
      <c r="H64" s="10"/>
      <c r="I64" s="10"/>
      <c r="J64" s="10"/>
    </row>
    <row r="65" spans="2:10" ht="15.75">
      <c r="B65" s="66"/>
      <c r="C65" s="66"/>
      <c r="D65" s="66"/>
      <c r="E65" s="66"/>
      <c r="F65" s="66"/>
      <c r="G65" s="10"/>
      <c r="H65" s="10"/>
      <c r="I65" s="10"/>
      <c r="J65" s="10"/>
    </row>
    <row r="66" spans="2:10" ht="15.75">
      <c r="B66" s="66"/>
      <c r="C66" s="66"/>
      <c r="D66" s="66"/>
      <c r="E66" s="66"/>
      <c r="F66" s="66"/>
      <c r="G66" s="10"/>
      <c r="H66" s="10"/>
      <c r="I66" s="10"/>
      <c r="J66" s="10"/>
    </row>
    <row r="67" spans="2:10" ht="15.75">
      <c r="B67" s="66"/>
      <c r="C67" s="66"/>
      <c r="D67" s="66"/>
      <c r="E67" s="66"/>
      <c r="F67" s="66"/>
      <c r="G67" s="10"/>
      <c r="H67" s="10"/>
      <c r="I67" s="10"/>
      <c r="J67" s="10"/>
    </row>
    <row r="68" spans="2:10" ht="15.75">
      <c r="B68" s="66"/>
      <c r="C68" s="66"/>
      <c r="D68" s="66"/>
      <c r="E68" s="66"/>
      <c r="F68" s="66"/>
      <c r="G68" s="10"/>
      <c r="H68" s="10"/>
      <c r="I68" s="10"/>
      <c r="J68" s="10"/>
    </row>
    <row r="69" spans="2:10" ht="15.75">
      <c r="B69" s="66"/>
      <c r="C69" s="66"/>
      <c r="D69" s="66"/>
      <c r="E69" s="66"/>
      <c r="F69" s="66"/>
      <c r="G69" s="10"/>
      <c r="H69" s="10"/>
      <c r="I69" s="10"/>
      <c r="J69" s="10"/>
    </row>
    <row r="70" spans="2:10" ht="15.75">
      <c r="B70" s="66"/>
      <c r="C70" s="66"/>
      <c r="D70" s="66"/>
      <c r="E70" s="66"/>
      <c r="F70" s="66"/>
      <c r="G70" s="10"/>
      <c r="H70" s="10"/>
      <c r="I70" s="10"/>
      <c r="J70" s="10"/>
    </row>
    <row r="71" spans="2:10" ht="15.75">
      <c r="B71" s="66"/>
      <c r="C71" s="66"/>
      <c r="D71" s="66"/>
      <c r="E71" s="66"/>
      <c r="F71" s="66"/>
      <c r="G71" s="10"/>
      <c r="H71" s="10"/>
      <c r="I71" s="10"/>
      <c r="J71" s="10"/>
    </row>
    <row r="72" spans="2:10" ht="15.75">
      <c r="B72" s="66"/>
      <c r="C72" s="66"/>
      <c r="D72" s="66"/>
      <c r="E72" s="66"/>
      <c r="F72" s="66"/>
      <c r="G72" s="10"/>
      <c r="H72" s="10"/>
      <c r="I72" s="10"/>
      <c r="J72" s="10"/>
    </row>
    <row r="73" spans="2:10" ht="15.75">
      <c r="B73" s="66"/>
      <c r="C73" s="66"/>
      <c r="D73" s="66"/>
      <c r="E73" s="66"/>
      <c r="F73" s="66"/>
      <c r="G73" s="10"/>
      <c r="H73" s="10"/>
      <c r="I73" s="10"/>
      <c r="J73" s="10"/>
    </row>
    <row r="74" spans="2:10" ht="15.75">
      <c r="B74" s="66"/>
      <c r="C74" s="66"/>
      <c r="D74" s="66"/>
      <c r="E74" s="66"/>
      <c r="F74" s="66"/>
      <c r="G74" s="10"/>
      <c r="H74" s="10"/>
      <c r="I74" s="10"/>
      <c r="J74" s="10"/>
    </row>
    <row r="75" spans="2:10" ht="15.75">
      <c r="B75" s="66"/>
      <c r="C75" s="66"/>
      <c r="D75" s="66"/>
      <c r="E75" s="66"/>
      <c r="F75" s="66"/>
      <c r="G75" s="10"/>
      <c r="H75" s="10"/>
      <c r="I75" s="10"/>
      <c r="J75" s="10"/>
    </row>
    <row r="76" spans="2:10" ht="15.75">
      <c r="B76" s="66"/>
      <c r="C76" s="66"/>
      <c r="D76" s="66"/>
      <c r="E76" s="66"/>
      <c r="F76" s="66"/>
      <c r="G76" s="10"/>
      <c r="H76" s="10"/>
      <c r="I76" s="10"/>
      <c r="J76" s="10"/>
    </row>
    <row r="77" spans="2:10" ht="15.75">
      <c r="B77" s="66"/>
      <c r="C77" s="66"/>
      <c r="D77" s="66"/>
      <c r="E77" s="66"/>
      <c r="F77" s="66"/>
      <c r="G77" s="10"/>
      <c r="H77" s="10"/>
      <c r="I77" s="10"/>
      <c r="J77" s="10"/>
    </row>
    <row r="78" spans="2:10" ht="15.75">
      <c r="B78" s="66"/>
      <c r="C78" s="66"/>
      <c r="D78" s="66"/>
      <c r="E78" s="66"/>
      <c r="F78" s="66"/>
      <c r="G78" s="10"/>
      <c r="H78" s="10"/>
      <c r="I78" s="10"/>
      <c r="J78" s="10"/>
    </row>
    <row r="79" spans="2:10" ht="15.75">
      <c r="B79" s="66"/>
      <c r="C79" s="66"/>
      <c r="D79" s="66"/>
      <c r="E79" s="66"/>
      <c r="F79" s="66"/>
      <c r="G79" s="10"/>
      <c r="H79" s="10"/>
      <c r="I79" s="10"/>
      <c r="J79" s="10"/>
    </row>
    <row r="80" spans="2:10" ht="15.75">
      <c r="B80" s="66"/>
      <c r="C80" s="66"/>
      <c r="D80" s="66"/>
      <c r="E80" s="66"/>
      <c r="F80" s="66"/>
      <c r="G80" s="10"/>
      <c r="H80" s="10"/>
      <c r="I80" s="10"/>
      <c r="J80" s="10"/>
    </row>
    <row r="81" spans="2:10" ht="15.75">
      <c r="B81" s="66"/>
      <c r="C81" s="66"/>
      <c r="D81" s="66"/>
      <c r="E81" s="66"/>
      <c r="F81" s="66"/>
      <c r="G81" s="10"/>
      <c r="H81" s="10"/>
      <c r="I81" s="10"/>
      <c r="J81" s="10"/>
    </row>
    <row r="82" spans="2:10" ht="15.75">
      <c r="B82" s="66"/>
      <c r="C82" s="66"/>
      <c r="D82" s="66"/>
      <c r="E82" s="66"/>
      <c r="F82" s="66"/>
      <c r="G82" s="10"/>
      <c r="H82" s="10"/>
      <c r="I82" s="10"/>
      <c r="J82" s="10"/>
    </row>
    <row r="83" spans="2:10" ht="15.75">
      <c r="B83" s="66"/>
      <c r="C83" s="66"/>
      <c r="D83" s="66"/>
      <c r="E83" s="66"/>
      <c r="F83" s="66"/>
      <c r="G83" s="10"/>
      <c r="H83" s="10"/>
      <c r="I83" s="10"/>
      <c r="J83" s="10"/>
    </row>
    <row r="84" spans="2:10" ht="15.75">
      <c r="B84" s="66"/>
      <c r="C84" s="66"/>
      <c r="D84" s="66"/>
      <c r="E84" s="66"/>
      <c r="F84" s="66"/>
      <c r="G84" s="10"/>
      <c r="H84" s="10"/>
      <c r="I84" s="10"/>
      <c r="J84" s="10"/>
    </row>
    <row r="85" spans="2:10" ht="15.75">
      <c r="B85" s="66"/>
      <c r="C85" s="66"/>
      <c r="D85" s="66"/>
      <c r="E85" s="66"/>
      <c r="F85" s="66"/>
      <c r="G85" s="10"/>
      <c r="H85" s="10"/>
      <c r="I85" s="10"/>
      <c r="J85" s="10"/>
    </row>
    <row r="86" spans="2:10" ht="15.75">
      <c r="B86" s="66"/>
      <c r="C86" s="66"/>
      <c r="D86" s="66"/>
      <c r="E86" s="66"/>
      <c r="F86" s="66"/>
      <c r="G86" s="10"/>
      <c r="H86" s="10"/>
      <c r="I86" s="10"/>
      <c r="J86" s="10"/>
    </row>
    <row r="87" spans="2:10" ht="15.75">
      <c r="B87" s="66"/>
      <c r="C87" s="66"/>
      <c r="D87" s="66"/>
      <c r="E87" s="66"/>
      <c r="F87" s="66"/>
      <c r="G87" s="10"/>
      <c r="H87" s="10"/>
      <c r="I87" s="10"/>
      <c r="J87" s="10"/>
    </row>
    <row r="88" spans="2:10" ht="15.75">
      <c r="B88" s="66"/>
      <c r="C88" s="66"/>
      <c r="D88" s="66"/>
      <c r="E88" s="66"/>
      <c r="F88" s="66"/>
      <c r="G88" s="10"/>
      <c r="H88" s="10"/>
      <c r="I88" s="10"/>
      <c r="J88" s="10"/>
    </row>
    <row r="89" spans="2:10" ht="15.75">
      <c r="B89" s="66"/>
      <c r="C89" s="66"/>
      <c r="D89" s="66"/>
      <c r="E89" s="66"/>
      <c r="F89" s="66"/>
      <c r="G89" s="10"/>
      <c r="H89" s="10"/>
      <c r="I89" s="10"/>
      <c r="J89" s="10"/>
    </row>
    <row r="90" spans="2:10" ht="15.75">
      <c r="B90" s="66"/>
      <c r="C90" s="66"/>
      <c r="D90" s="66"/>
      <c r="E90" s="66"/>
      <c r="F90" s="66"/>
      <c r="G90" s="10"/>
      <c r="H90" s="10"/>
      <c r="I90" s="10"/>
      <c r="J90" s="10"/>
    </row>
    <row r="91" spans="2:10" ht="15.75">
      <c r="B91" s="66"/>
      <c r="C91" s="66"/>
      <c r="D91" s="66"/>
      <c r="E91" s="66"/>
      <c r="F91" s="66"/>
      <c r="G91" s="10"/>
      <c r="H91" s="10"/>
      <c r="I91" s="10"/>
      <c r="J91" s="10"/>
    </row>
    <row r="92" spans="2:10" ht="15.75">
      <c r="B92" s="66"/>
      <c r="C92" s="66"/>
      <c r="D92" s="66"/>
      <c r="E92" s="66"/>
      <c r="F92" s="66"/>
      <c r="G92" s="10"/>
      <c r="H92" s="10"/>
      <c r="I92" s="10"/>
      <c r="J92" s="10"/>
    </row>
    <row r="93" spans="2:10" ht="15.75">
      <c r="B93" s="66"/>
      <c r="C93" s="66"/>
      <c r="D93" s="66"/>
      <c r="E93" s="66"/>
      <c r="F93" s="66"/>
      <c r="G93" s="10"/>
      <c r="H93" s="10"/>
      <c r="I93" s="10"/>
      <c r="J93" s="10"/>
    </row>
    <row r="94" spans="2:10" ht="15.75">
      <c r="B94" s="66"/>
      <c r="C94" s="66"/>
      <c r="D94" s="66"/>
      <c r="E94" s="66"/>
      <c r="F94" s="66"/>
      <c r="G94" s="10"/>
      <c r="H94" s="10"/>
      <c r="I94" s="10"/>
      <c r="J94" s="10"/>
    </row>
    <row r="95" spans="2:10" ht="15.75">
      <c r="B95" s="66"/>
      <c r="C95" s="66"/>
      <c r="D95" s="66"/>
      <c r="E95" s="66"/>
      <c r="F95" s="66"/>
      <c r="G95" s="10"/>
      <c r="H95" s="10"/>
      <c r="I95" s="10"/>
      <c r="J95" s="10"/>
    </row>
    <row r="96" spans="2:10" ht="15.75">
      <c r="B96" s="66"/>
      <c r="C96" s="66"/>
      <c r="D96" s="66"/>
      <c r="E96" s="66"/>
      <c r="F96" s="66"/>
      <c r="G96" s="10"/>
      <c r="H96" s="10"/>
      <c r="I96" s="10"/>
      <c r="J96" s="10"/>
    </row>
    <row r="97" spans="2:10" ht="15.75">
      <c r="B97" s="66"/>
      <c r="C97" s="66"/>
      <c r="D97" s="66"/>
      <c r="E97" s="66"/>
      <c r="F97" s="66"/>
      <c r="G97" s="10"/>
      <c r="H97" s="10"/>
      <c r="I97" s="10"/>
      <c r="J97" s="10"/>
    </row>
    <row r="98" spans="2:10" ht="15.75">
      <c r="B98" s="66"/>
      <c r="C98" s="66"/>
      <c r="D98" s="66"/>
      <c r="E98" s="66"/>
      <c r="F98" s="66"/>
      <c r="G98" s="10"/>
      <c r="H98" s="10"/>
      <c r="I98" s="10"/>
      <c r="J98" s="10"/>
    </row>
    <row r="99" spans="2:10" ht="15.75">
      <c r="B99" s="66"/>
      <c r="C99" s="66"/>
      <c r="D99" s="66"/>
      <c r="E99" s="66"/>
      <c r="F99" s="66"/>
      <c r="G99" s="10"/>
      <c r="H99" s="10"/>
      <c r="I99" s="10"/>
      <c r="J99" s="10"/>
    </row>
    <row r="100" spans="2:10" ht="15.75">
      <c r="B100" s="66"/>
      <c r="C100" s="66"/>
      <c r="D100" s="66"/>
      <c r="E100" s="66"/>
      <c r="F100" s="66"/>
      <c r="G100" s="10"/>
      <c r="H100" s="10"/>
      <c r="I100" s="10"/>
      <c r="J100" s="10"/>
    </row>
    <row r="101" spans="2:10" ht="15.75">
      <c r="B101" s="66"/>
      <c r="C101" s="66"/>
      <c r="D101" s="66"/>
      <c r="E101" s="66"/>
      <c r="F101" s="66"/>
      <c r="G101" s="10"/>
      <c r="H101" s="10"/>
      <c r="I101" s="10"/>
      <c r="J101" s="10"/>
    </row>
    <row r="102" spans="2:10" ht="15.75">
      <c r="B102" s="66"/>
      <c r="C102" s="66"/>
      <c r="D102" s="66"/>
      <c r="E102" s="66"/>
      <c r="F102" s="66"/>
      <c r="G102" s="10"/>
      <c r="H102" s="10"/>
      <c r="I102" s="10"/>
      <c r="J102" s="10"/>
    </row>
    <row r="103" spans="2:10" ht="15.75">
      <c r="B103" s="66"/>
      <c r="C103" s="66"/>
      <c r="D103" s="66"/>
      <c r="E103" s="66"/>
      <c r="F103" s="66"/>
      <c r="G103" s="10"/>
      <c r="H103" s="10"/>
      <c r="I103" s="10"/>
      <c r="J103" s="10"/>
    </row>
    <row r="104" spans="2:10" ht="15.75">
      <c r="B104" s="66"/>
      <c r="C104" s="66"/>
      <c r="D104" s="66"/>
      <c r="E104" s="66"/>
      <c r="F104" s="66"/>
      <c r="G104" s="10"/>
      <c r="H104" s="10"/>
      <c r="I104" s="10"/>
      <c r="J104" s="10"/>
    </row>
    <row r="105" spans="2:10" ht="15.75">
      <c r="B105" s="66"/>
      <c r="C105" s="66"/>
      <c r="D105" s="66"/>
      <c r="E105" s="66"/>
      <c r="F105" s="66"/>
      <c r="G105" s="10"/>
      <c r="H105" s="10"/>
      <c r="I105" s="10"/>
      <c r="J105" s="10"/>
    </row>
    <row r="106" spans="2:10" ht="15.75">
      <c r="B106" s="66"/>
      <c r="C106" s="66"/>
      <c r="D106" s="66"/>
      <c r="E106" s="66"/>
      <c r="F106" s="66"/>
      <c r="G106" s="10"/>
      <c r="H106" s="10"/>
      <c r="I106" s="10"/>
      <c r="J106" s="10"/>
    </row>
    <row r="107" spans="2:10" ht="15.75">
      <c r="B107" s="66"/>
      <c r="C107" s="66"/>
      <c r="D107" s="66"/>
      <c r="E107" s="66"/>
      <c r="F107" s="66"/>
      <c r="G107" s="10"/>
      <c r="H107" s="10"/>
      <c r="I107" s="10"/>
      <c r="J107" s="10"/>
    </row>
    <row r="108" spans="2:10" ht="15.75">
      <c r="B108" s="66"/>
      <c r="C108" s="66"/>
      <c r="D108" s="66"/>
      <c r="E108" s="66"/>
      <c r="F108" s="66"/>
      <c r="G108" s="10"/>
      <c r="H108" s="10"/>
      <c r="I108" s="10"/>
      <c r="J108" s="10"/>
    </row>
    <row r="109" spans="2:10" ht="15.75">
      <c r="B109" s="66"/>
      <c r="C109" s="66"/>
      <c r="D109" s="66"/>
      <c r="E109" s="66"/>
      <c r="F109" s="66"/>
      <c r="G109" s="10"/>
      <c r="H109" s="10"/>
      <c r="I109" s="10"/>
      <c r="J109" s="10"/>
    </row>
    <row r="110" spans="2:10" ht="15.75">
      <c r="B110" s="66"/>
      <c r="C110" s="66"/>
      <c r="D110" s="66"/>
      <c r="E110" s="66"/>
      <c r="F110" s="66"/>
      <c r="G110" s="10"/>
      <c r="H110" s="10"/>
      <c r="I110" s="10"/>
      <c r="J110" s="10"/>
    </row>
    <row r="111" spans="2:10" ht="15.75">
      <c r="B111" s="66"/>
      <c r="C111" s="66"/>
      <c r="D111" s="66"/>
      <c r="E111" s="66"/>
      <c r="F111" s="66"/>
      <c r="G111" s="10"/>
      <c r="H111" s="10"/>
      <c r="I111" s="10"/>
      <c r="J111" s="10"/>
    </row>
    <row r="112" spans="2:10" ht="15.75">
      <c r="B112" s="66"/>
      <c r="C112" s="66"/>
      <c r="D112" s="66"/>
      <c r="E112" s="66"/>
      <c r="F112" s="66"/>
      <c r="G112" s="10"/>
      <c r="H112" s="10"/>
      <c r="I112" s="10"/>
      <c r="J112" s="10"/>
    </row>
    <row r="113" spans="2:10" ht="15.75">
      <c r="B113" s="66"/>
      <c r="C113" s="66"/>
      <c r="D113" s="66"/>
      <c r="E113" s="66"/>
      <c r="F113" s="66"/>
      <c r="G113" s="10"/>
      <c r="H113" s="10"/>
      <c r="I113" s="10"/>
      <c r="J113" s="10"/>
    </row>
    <row r="114" spans="2:10" ht="15.75">
      <c r="B114" s="66"/>
      <c r="C114" s="66"/>
      <c r="D114" s="66"/>
      <c r="E114" s="66"/>
      <c r="F114" s="66"/>
      <c r="G114" s="10"/>
      <c r="H114" s="10"/>
      <c r="I114" s="10"/>
      <c r="J114" s="10"/>
    </row>
    <row r="115" spans="2:10" ht="15.75">
      <c r="B115" s="66"/>
      <c r="C115" s="66"/>
      <c r="D115" s="66"/>
      <c r="E115" s="66"/>
      <c r="F115" s="66"/>
      <c r="G115" s="10"/>
      <c r="H115" s="10"/>
      <c r="I115" s="10"/>
      <c r="J115" s="10"/>
    </row>
    <row r="116" spans="2:10" ht="15.75">
      <c r="B116" s="66"/>
      <c r="C116" s="66"/>
      <c r="D116" s="66"/>
      <c r="E116" s="66"/>
      <c r="F116" s="66"/>
      <c r="G116" s="10"/>
      <c r="H116" s="10"/>
      <c r="I116" s="10"/>
      <c r="J116" s="10"/>
    </row>
    <row r="117" spans="2:10" ht="15.75">
      <c r="B117" s="66"/>
      <c r="C117" s="66"/>
      <c r="D117" s="66"/>
      <c r="E117" s="66"/>
      <c r="F117" s="66"/>
      <c r="G117" s="10"/>
      <c r="H117" s="10"/>
      <c r="I117" s="10"/>
      <c r="J117" s="10"/>
    </row>
    <row r="118" spans="2:10" ht="15.75">
      <c r="B118" s="66"/>
      <c r="C118" s="66"/>
      <c r="D118" s="66"/>
      <c r="E118" s="66"/>
      <c r="F118" s="66"/>
      <c r="G118" s="10"/>
      <c r="H118" s="10"/>
      <c r="I118" s="10"/>
      <c r="J118" s="10"/>
    </row>
    <row r="119" spans="2:10" ht="15.75">
      <c r="B119" s="66"/>
      <c r="C119" s="66"/>
      <c r="D119" s="66"/>
      <c r="E119" s="66"/>
      <c r="F119" s="66"/>
      <c r="G119" s="10"/>
      <c r="H119" s="10"/>
      <c r="I119" s="10"/>
      <c r="J119" s="10"/>
    </row>
    <row r="120" spans="2:10" ht="15.75">
      <c r="B120" s="66"/>
      <c r="C120" s="66"/>
      <c r="D120" s="66"/>
      <c r="E120" s="66"/>
      <c r="F120" s="66"/>
      <c r="G120" s="10"/>
      <c r="H120" s="10"/>
      <c r="I120" s="10"/>
      <c r="J120" s="10"/>
    </row>
    <row r="121" spans="2:10" ht="15.75"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2:10" ht="15.75"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2:10" ht="15.75"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2:10" ht="15.75"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2:10" ht="15.75"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2:10" ht="15.75"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2:10" ht="15.75"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2:10" ht="15.75"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2:10" ht="15.75"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2:10" ht="15.75"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2:10" ht="15.75"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2:10" ht="15.75"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2:10" ht="15.75"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2:10" ht="15.75"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2:10" ht="15.75"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2:10" ht="15.75"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2:10" ht="15.75"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2:10" ht="15.75">
      <c r="B138" s="10"/>
      <c r="C138" s="10"/>
      <c r="D138" s="10"/>
      <c r="E138" s="10"/>
      <c r="F138" s="10"/>
      <c r="G138" s="10"/>
      <c r="H138" s="10"/>
      <c r="I138" s="10"/>
      <c r="J138" s="10"/>
    </row>
  </sheetData>
  <mergeCells count="4">
    <mergeCell ref="A37:J37"/>
    <mergeCell ref="A3:J3"/>
    <mergeCell ref="A5:J5"/>
    <mergeCell ref="A36:J36"/>
  </mergeCells>
  <printOptions/>
  <pageMargins left="0.55" right="0.42" top="0.76" bottom="0.74" header="0.41" footer="0.5"/>
  <pageSetup horizontalDpi="600" verticalDpi="600" orientation="portrait" paperSize="9" scale="85" r:id="rId1"/>
  <headerFooter alignWithMargins="0">
    <oddHeader>&amp;C&amp;"Times New Roman,Bold"&amp;12- 4 -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MPalauiappan</cp:lastModifiedBy>
  <cp:lastPrinted>2005-02-24T09:32:26Z</cp:lastPrinted>
  <dcterms:created xsi:type="dcterms:W3CDTF">1999-09-10T03:33:38Z</dcterms:created>
  <dcterms:modified xsi:type="dcterms:W3CDTF">2005-02-24T09:34:57Z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195821977</vt:i4>
  </property>
  <property fmtid="{D5CDD505-2E9C-101B-9397-08002B2CF9AE}" pid="3" name="_EmailSubject">
    <vt:lpwstr>MPCB 2nd Quarter Results Ended 31-12-04</vt:lpwstr>
  </property>
  <property fmtid="{D5CDD505-2E9C-101B-9397-08002B2CF9AE}" pid="4" name="_AuthorEmail">
    <vt:lpwstr>alfredteo@mpcb.com.my</vt:lpwstr>
  </property>
  <property fmtid="{D5CDD505-2E9C-101B-9397-08002B2CF9AE}" pid="5" name="_AuthorEmailDisplayName">
    <vt:lpwstr>Alfred Teo</vt:lpwstr>
  </property>
</Properties>
</file>